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315" windowHeight="11370" tabRatio="907"/>
  </bookViews>
  <sheets>
    <sheet name="원가" sheetId="1" r:id="rId1"/>
    <sheet name="공종별내역서" sheetId="2" r:id="rId2"/>
  </sheets>
  <externalReferences>
    <externalReference r:id="rId3"/>
  </externalReferences>
  <definedNames>
    <definedName name="_xlnm.Print_Area" localSheetId="1">공종별내역서!$A$1:$M$25</definedName>
    <definedName name="_xlnm.Print_Area" localSheetId="0">[1]원가!$A$1:$H$36</definedName>
    <definedName name="_xlnm.Print_Area">#REF!</definedName>
    <definedName name="_xlnm.Print_Titles" localSheetId="1">공종별내역서!$1:$3</definedName>
    <definedName name="_xlnm.Print_Titles">#REF!</definedName>
  </definedNames>
  <calcPr calcId="125725"/>
</workbook>
</file>

<file path=xl/calcChain.xml><?xml version="1.0" encoding="utf-8"?>
<calcChain xmlns="http://schemas.openxmlformats.org/spreadsheetml/2006/main">
  <c r="A1" i="2"/>
  <c r="K16"/>
  <c r="H6"/>
  <c r="H7"/>
  <c r="H8"/>
  <c r="H9"/>
  <c r="H10"/>
  <c r="H11"/>
  <c r="H12"/>
  <c r="H13"/>
  <c r="H14"/>
  <c r="L14" s="1"/>
  <c r="H15"/>
  <c r="L15" s="1"/>
  <c r="F6"/>
  <c r="F7"/>
  <c r="F8"/>
  <c r="F9"/>
  <c r="F10"/>
  <c r="F11"/>
  <c r="F12"/>
  <c r="J8"/>
  <c r="J12"/>
  <c r="J11"/>
  <c r="J10"/>
  <c r="J9"/>
  <c r="J7"/>
  <c r="J6"/>
  <c r="H5"/>
  <c r="K15"/>
  <c r="K14"/>
  <c r="K13"/>
  <c r="L13"/>
  <c r="J5" l="1"/>
  <c r="J25" s="1"/>
  <c r="H25" l="1"/>
  <c r="D8" i="1" s="1"/>
  <c r="D9" l="1"/>
  <c r="D10" s="1"/>
  <c r="D12" l="1"/>
  <c r="D11"/>
  <c r="K12" i="2" l="1"/>
  <c r="L12"/>
  <c r="K5" l="1"/>
  <c r="F5"/>
  <c r="K9"/>
  <c r="L9"/>
  <c r="K10"/>
  <c r="L10"/>
  <c r="L6"/>
  <c r="K6"/>
  <c r="L7"/>
  <c r="K7"/>
  <c r="K11" l="1"/>
  <c r="L11"/>
  <c r="L5"/>
  <c r="K8" l="1"/>
  <c r="L8" l="1"/>
  <c r="F16"/>
  <c r="F25" l="1"/>
  <c r="D5" i="1" s="1"/>
  <c r="D7" s="1"/>
  <c r="D13" s="1"/>
  <c r="D14" s="1"/>
  <c r="L16" i="2"/>
  <c r="L25" s="1"/>
  <c r="D15" i="1" l="1"/>
  <c r="D16" s="1"/>
  <c r="D17" l="1"/>
  <c r="D18" s="1"/>
  <c r="D19" s="1"/>
  <c r="D20" s="1"/>
</calcChain>
</file>

<file path=xl/sharedStrings.xml><?xml version="1.0" encoding="utf-8"?>
<sst xmlns="http://schemas.openxmlformats.org/spreadsheetml/2006/main" count="227" uniqueCount="141">
  <si>
    <t>LED 양면 천정형</t>
  </si>
  <si>
    <t>간 접 노 무 비</t>
  </si>
  <si>
    <t>직 접 노 무 비</t>
  </si>
  <si>
    <t>( 총  원  가 )</t>
  </si>
  <si>
    <t>규      격</t>
  </si>
  <si>
    <t>간 접 재 료 비</t>
  </si>
  <si>
    <t>경      비</t>
  </si>
  <si>
    <t>품      명</t>
  </si>
  <si>
    <t>합      계</t>
  </si>
  <si>
    <t>16mm-1방출</t>
  </si>
  <si>
    <t>고 용 보 험 료</t>
  </si>
  <si>
    <t>직 접 재 료 비</t>
  </si>
  <si>
    <t>( 총 공 사 비 )</t>
  </si>
  <si>
    <t>원 가 계 산 서</t>
  </si>
  <si>
    <t>산 재 보 험 료</t>
  </si>
  <si>
    <t>일 반 관 리 비</t>
  </si>
  <si>
    <t>부 가 가 치 세</t>
  </si>
  <si>
    <t>기  타  경  비</t>
  </si>
  <si>
    <t>철거 및 재설치</t>
  </si>
  <si>
    <t>콘센트(접지극부) 설치(매입)</t>
  </si>
  <si>
    <t>[ 합           계 ]</t>
  </si>
  <si>
    <t>(재료+노무+경비) * 6 %</t>
  </si>
  <si>
    <t>(직접 노무비) * 9.9 %</t>
  </si>
  <si>
    <t>450751B5B5992B4AE6862B696735A</t>
  </si>
  <si>
    <t>01450751B5B5992B4AE6862B696735A</t>
  </si>
  <si>
    <t>01450751B5B5992B48388C76317F7F1</t>
  </si>
  <si>
    <t>450751B5B5992B48388C76317F7F1</t>
  </si>
  <si>
    <t>01450751B5B5992B4F678952542DA5E</t>
  </si>
  <si>
    <t>450751B5B5992B4F678952542DA5E</t>
  </si>
  <si>
    <t>450751B5B5992B4F678952543E7D8</t>
  </si>
  <si>
    <t>01450751B5B5992B4F678952543E7D8</t>
  </si>
  <si>
    <t>01450751B5B5992B48388C76316EDCB</t>
  </si>
  <si>
    <t>450751B5B5992B48388C76316EDCB</t>
  </si>
  <si>
    <t>01450751B5B5263E4DCB8BE40672B03</t>
  </si>
  <si>
    <t>450751B5B5263E4DCB8BE40672B03</t>
  </si>
  <si>
    <t>450/75OV 저독성난연가교폴리올레핀절연전선(HFIX)</t>
  </si>
  <si>
    <t>450751B5B5263E4DCA89964991B32</t>
  </si>
  <si>
    <t>01450751B5B5263E4DCA89964991B32</t>
  </si>
  <si>
    <t>01450751B5B515CF48BF806538B8988</t>
  </si>
  <si>
    <t>450751B5B515CF48BF806538B8988</t>
  </si>
  <si>
    <t>공종구분</t>
  </si>
  <si>
    <t>단  가</t>
  </si>
  <si>
    <t>JUK17</t>
  </si>
  <si>
    <t>금  액</t>
  </si>
  <si>
    <t>JUK11</t>
  </si>
  <si>
    <t>노  무  비</t>
  </si>
  <si>
    <t>재  료  비</t>
  </si>
  <si>
    <t>공종코드</t>
  </si>
  <si>
    <t>손료저장</t>
  </si>
  <si>
    <t>JUK10</t>
  </si>
  <si>
    <t>품목코드</t>
  </si>
  <si>
    <t>JUK1</t>
  </si>
  <si>
    <t>손료적용</t>
  </si>
  <si>
    <t>공종레벨</t>
  </si>
  <si>
    <t>JUK7</t>
  </si>
  <si>
    <t>JUK2</t>
  </si>
  <si>
    <t>JUK9</t>
  </si>
  <si>
    <t>JUK4</t>
  </si>
  <si>
    <t>JUK6</t>
  </si>
  <si>
    <t>JUK3</t>
  </si>
  <si>
    <t>JUK8</t>
  </si>
  <si>
    <t>JUK5</t>
  </si>
  <si>
    <t>JUK15</t>
  </si>
  <si>
    <t>공종+자재</t>
  </si>
  <si>
    <t>JUK19</t>
  </si>
  <si>
    <t>JUK20</t>
  </si>
  <si>
    <t>JUK14</t>
  </si>
  <si>
    <t>노출박스</t>
  </si>
  <si>
    <t>15A, 2P</t>
  </si>
  <si>
    <t>TOTAL</t>
  </si>
  <si>
    <t>유도등 설치</t>
  </si>
  <si>
    <t>1.78㎜</t>
  </si>
  <si>
    <t>2.5㎟</t>
  </si>
  <si>
    <t>재 료 비</t>
  </si>
  <si>
    <t>노 무 비</t>
  </si>
  <si>
    <t>구  성  비</t>
  </si>
  <si>
    <t>구  분</t>
  </si>
  <si>
    <t>JUK12</t>
  </si>
  <si>
    <t>공사명:</t>
  </si>
  <si>
    <t>JUK16</t>
  </si>
  <si>
    <t>JUK13</t>
  </si>
  <si>
    <t>JUK18</t>
  </si>
  <si>
    <t>고유번호</t>
  </si>
  <si>
    <t>자재구분</t>
  </si>
  <si>
    <t>비  고</t>
  </si>
  <si>
    <t>도급액</t>
  </si>
  <si>
    <t xml:space="preserve"> </t>
  </si>
  <si>
    <t>금 액</t>
  </si>
  <si>
    <t>비 목</t>
  </si>
  <si>
    <t>식</t>
  </si>
  <si>
    <t>m</t>
  </si>
  <si>
    <t>M</t>
  </si>
  <si>
    <t>T</t>
  </si>
  <si>
    <t>01</t>
  </si>
  <si>
    <t>F</t>
  </si>
  <si>
    <t/>
  </si>
  <si>
    <t>단로용</t>
  </si>
  <si>
    <t>개</t>
  </si>
  <si>
    <t>수량</t>
  </si>
  <si>
    <t>단위</t>
  </si>
  <si>
    <t>자재</t>
  </si>
  <si>
    <t>변수</t>
  </si>
  <si>
    <t>단산</t>
  </si>
  <si>
    <t>일위</t>
  </si>
  <si>
    <t>적용율</t>
  </si>
  <si>
    <t>설정</t>
  </si>
  <si>
    <t>개</t>
  </si>
  <si>
    <t>기타자재</t>
  </si>
  <si>
    <t>(노무+경비+일반관리비) * 11.33%</t>
  </si>
  <si>
    <t>300/50OV 내열비닐절연전선(HIV)</t>
  </si>
  <si>
    <t>이          윤</t>
  </si>
  <si>
    <t>Spot형 감지기 설치</t>
  </si>
  <si>
    <t>(노무비) * 3.8 %</t>
  </si>
  <si>
    <t>( 소      계 )</t>
  </si>
  <si>
    <t>(노무비) * 0.87 %</t>
  </si>
  <si>
    <t>합성수지제 가요전선관-매입</t>
  </si>
  <si>
    <t>하이렉스-CD, 16㎜</t>
  </si>
  <si>
    <t>텀블러스위치 설치(노출)</t>
  </si>
  <si>
    <t>(차동,정온,보상식),노출형</t>
  </si>
  <si>
    <t>(재료+노무) * 5.0 %</t>
  </si>
  <si>
    <t>01  광화문우체국 사무실재배치 전기공사</t>
  </si>
  <si>
    <t>재료비 3%</t>
  </si>
  <si>
    <t>노출등기구</t>
  </si>
  <si>
    <t>식</t>
  </si>
  <si>
    <t>BEAM PROJECTOR 이전 설치</t>
  </si>
  <si>
    <t>전동 SCREEN 이전 설치</t>
  </si>
  <si>
    <t>순</t>
    <phoneticPr fontId="6" type="noConversion"/>
  </si>
  <si>
    <t>공</t>
    <phoneticPr fontId="6" type="noConversion"/>
  </si>
  <si>
    <t>사</t>
    <phoneticPr fontId="6" type="noConversion"/>
  </si>
  <si>
    <t>원</t>
    <phoneticPr fontId="6" type="noConversion"/>
  </si>
  <si>
    <t>가</t>
    <phoneticPr fontId="6" type="noConversion"/>
  </si>
  <si>
    <t>경</t>
    <phoneticPr fontId="6" type="noConversion"/>
  </si>
  <si>
    <t>비</t>
    <phoneticPr fontId="6" type="noConversion"/>
  </si>
  <si>
    <t>9.9% 이하</t>
    <phoneticPr fontId="6" type="noConversion"/>
  </si>
  <si>
    <t>3.8% (법정)</t>
    <phoneticPr fontId="6" type="noConversion"/>
  </si>
  <si>
    <t>0.87% (법정)</t>
    <phoneticPr fontId="6" type="noConversion"/>
  </si>
  <si>
    <t>5.0% 이하</t>
    <phoneticPr fontId="6" type="noConversion"/>
  </si>
  <si>
    <t>6% 이하</t>
    <phoneticPr fontId="6" type="noConversion"/>
  </si>
  <si>
    <t>11.33% 이하</t>
    <phoneticPr fontId="6" type="noConversion"/>
  </si>
  <si>
    <t>천원 미만 절사</t>
    <phoneticPr fontId="6" type="noConversion"/>
  </si>
  <si>
    <t>광화문우체국 노후시설 개선공사(전기)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</si>
</sst>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#,###"/>
    <numFmt numFmtId="177" formatCode="#,###;\-#,###"/>
  </numFmts>
  <fonts count="7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굴림체"/>
      <family val="3"/>
      <charset val="129"/>
    </font>
    <font>
      <sz val="11"/>
      <color rgb="FF000000"/>
      <name val="돋움체"/>
      <family val="3"/>
      <charset val="129"/>
    </font>
    <font>
      <sz val="28"/>
      <color rgb="FF000000"/>
      <name val="돋움체"/>
      <family val="3"/>
      <charset val="129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 applyNumberFormat="1">
      <alignment vertical="center"/>
    </xf>
    <xf numFmtId="0" fontId="0" fillId="0" borderId="0" xfId="0" applyNumberFormat="1" applyAlignment="1">
      <alignment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0" fillId="0" borderId="0" xfId="0" quotePrefix="1" applyNumberFormat="1" applyAlignment="1">
      <alignment vertical="center"/>
    </xf>
    <xf numFmtId="0" fontId="3" fillId="0" borderId="1" xfId="0" quotePrefix="1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4" fillId="0" borderId="0" xfId="1" applyNumberFormat="1" applyFont="1" applyAlignment="1">
      <alignment vertical="center"/>
    </xf>
    <xf numFmtId="177" fontId="4" fillId="0" borderId="0" xfId="1" applyNumberFormat="1" applyFont="1" applyAlignment="1">
      <alignment vertical="center"/>
    </xf>
    <xf numFmtId="0" fontId="4" fillId="0" borderId="2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4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left" vertical="center" indent="1"/>
    </xf>
    <xf numFmtId="177" fontId="4" fillId="0" borderId="5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 indent="1"/>
    </xf>
    <xf numFmtId="177" fontId="4" fillId="0" borderId="1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1" fillId="0" borderId="7" xfId="1" applyNumberFormat="1" applyBorder="1" applyAlignment="1">
      <alignment vertical="center" wrapText="1"/>
    </xf>
    <xf numFmtId="0" fontId="4" fillId="0" borderId="8" xfId="1" applyNumberFormat="1" applyFont="1" applyBorder="1" applyAlignment="1">
      <alignment vertical="center"/>
    </xf>
    <xf numFmtId="0" fontId="4" fillId="0" borderId="8" xfId="1" applyNumberFormat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12" xfId="1" applyNumberFormat="1" applyFont="1" applyBorder="1" applyAlignment="1">
      <alignment horizontal="left" vertical="center" indent="2"/>
    </xf>
    <xf numFmtId="49" fontId="4" fillId="0" borderId="9" xfId="1" applyNumberFormat="1" applyFont="1" applyBorder="1" applyAlignment="1">
      <alignment horizontal="left" vertical="center" indent="2"/>
    </xf>
    <xf numFmtId="49" fontId="4" fillId="0" borderId="11" xfId="1" applyNumberFormat="1" applyFont="1" applyBorder="1" applyAlignment="1">
      <alignment horizontal="left" vertical="center" indent="2"/>
    </xf>
    <xf numFmtId="49" fontId="4" fillId="0" borderId="1" xfId="1" applyNumberFormat="1" applyFont="1" applyBorder="1" applyAlignment="1">
      <alignment horizontal="left" vertical="center" indent="2"/>
    </xf>
    <xf numFmtId="0" fontId="4" fillId="0" borderId="13" xfId="1" applyNumberFormat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/>
    </xf>
    <xf numFmtId="49" fontId="4" fillId="0" borderId="14" xfId="1" applyNumberFormat="1" applyFont="1" applyBorder="1" applyAlignment="1">
      <alignment horizontal="right" vertical="center"/>
    </xf>
    <xf numFmtId="0" fontId="4" fillId="0" borderId="14" xfId="1" applyNumberFormat="1" applyFont="1" applyBorder="1" applyAlignment="1">
      <alignment vertical="center"/>
    </xf>
    <xf numFmtId="0" fontId="4" fillId="0" borderId="15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right" vertical="center"/>
    </xf>
    <xf numFmtId="0" fontId="0" fillId="0" borderId="0" xfId="0" quotePrefix="1" applyNumberFormat="1" applyAlignment="1">
      <alignment vertical="center"/>
    </xf>
    <xf numFmtId="0" fontId="0" fillId="0" borderId="0" xfId="0" applyNumberFormat="1" applyFont="1" applyAlignment="1">
      <alignment vertical="center"/>
    </xf>
    <xf numFmtId="0" fontId="2" fillId="0" borderId="1" xfId="0" quotePrefix="1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1905000</xdr:colOff>
      <xdr:row>1</xdr:row>
      <xdr:rowOff>19050</xdr:rowOff>
    </xdr:from>
    <xdr:to>
      <xdr:col>4</xdr:col>
      <xdr:colOff>542925</xdr:colOff>
      <xdr:row>1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2476500" y="476250"/>
          <a:ext cx="2695575" cy="0"/>
        </a:xfrm>
        <a:prstGeom prst="line">
          <a:avLst/>
        </a:prstGeom>
        <a:noFill/>
        <a:ln w="19050">
          <a:solidFill>
            <a:srgbClr val="000000"/>
          </a:solidFill>
          <a:round/>
        </a:ln>
      </xdr:spPr>
      <xdr:txBody>
        <a:bodyPr vertOverflow="clip" lIns="0" tIns="0" rIns="0" bIns="0"/>
        <a:lstStyle/>
        <a:p>
          <a:pPr algn="l"/>
          <a:endParaRPr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list/2.%20&#45824;&#49688;&#49440;/2016&#45380;&#46020;/16.%20&#49436;&#50872;&#50857;&#49328;%20&#52636;&#51088;&#51452;&#51032;&#46321;%20&#49444;&#52824;/&#45236;&#50669;&#49436;(&#49436;&#50872;&#50857;&#49328;%20&#52636;&#52264;&#51452;&#51032;&#46321;%20&#49444;&#52824;&#44277;&#4932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원가"/>
      <sheetName val="내역서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37"/>
  <sheetViews>
    <sheetView tabSelected="1" view="pageBreakPreview" zoomScaleNormal="100" zoomScaleSheetLayoutView="100" workbookViewId="0">
      <selection activeCell="H4" sqref="H4"/>
    </sheetView>
  </sheetViews>
  <sheetFormatPr defaultColWidth="9" defaultRowHeight="13.5"/>
  <cols>
    <col min="1" max="1" width="3.625" style="7" customWidth="1"/>
    <col min="2" max="2" width="3.875" style="7" customWidth="1"/>
    <col min="3" max="3" width="28.5" style="7" customWidth="1"/>
    <col min="4" max="4" width="24.75" style="8" customWidth="1"/>
    <col min="5" max="5" width="39.75" style="7" customWidth="1"/>
    <col min="6" max="6" width="9.875" style="7" hidden="1" customWidth="1"/>
    <col min="7" max="7" width="10" style="7" hidden="1" customWidth="1"/>
    <col min="8" max="8" width="30.25" style="7" customWidth="1"/>
    <col min="9" max="9" width="16.125" style="8" customWidth="1"/>
    <col min="10" max="251" width="9" style="7"/>
    <col min="252" max="252" width="3.625" style="7" customWidth="1"/>
    <col min="253" max="253" width="3.875" style="7" customWidth="1"/>
    <col min="254" max="254" width="28.5" style="7" customWidth="1"/>
    <col min="255" max="255" width="24.75" style="7" customWidth="1"/>
    <col min="256" max="256" width="39.75" style="7" customWidth="1"/>
    <col min="257" max="258" width="0" style="7" hidden="1" customWidth="1"/>
    <col min="259" max="259" width="30.25" style="7" customWidth="1"/>
    <col min="260" max="260" width="16.125" style="7" customWidth="1"/>
    <col min="261" max="262" width="9" style="7"/>
    <col min="263" max="263" width="15" style="7" customWidth="1"/>
    <col min="264" max="264" width="16.5" style="7" customWidth="1"/>
    <col min="265" max="265" width="15.25" style="7" customWidth="1"/>
    <col min="266" max="507" width="9" style="7"/>
    <col min="508" max="508" width="3.625" style="7" customWidth="1"/>
    <col min="509" max="509" width="3.875" style="7" customWidth="1"/>
    <col min="510" max="510" width="28.5" style="7" customWidth="1"/>
    <col min="511" max="511" width="24.75" style="7" customWidth="1"/>
    <col min="512" max="512" width="39.75" style="7" customWidth="1"/>
    <col min="513" max="514" width="0" style="7" hidden="1" customWidth="1"/>
    <col min="515" max="515" width="30.25" style="7" customWidth="1"/>
    <col min="516" max="516" width="16.125" style="7" customWidth="1"/>
    <col min="517" max="518" width="9" style="7"/>
    <col min="519" max="519" width="15" style="7" customWidth="1"/>
    <col min="520" max="520" width="16.5" style="7" customWidth="1"/>
    <col min="521" max="521" width="15.25" style="7" customWidth="1"/>
    <col min="522" max="763" width="9" style="7"/>
    <col min="764" max="764" width="3.625" style="7" customWidth="1"/>
    <col min="765" max="765" width="3.875" style="7" customWidth="1"/>
    <col min="766" max="766" width="28.5" style="7" customWidth="1"/>
    <col min="767" max="767" width="24.75" style="7" customWidth="1"/>
    <col min="768" max="768" width="39.75" style="7" customWidth="1"/>
    <col min="769" max="770" width="0" style="7" hidden="1" customWidth="1"/>
    <col min="771" max="771" width="30.25" style="7" customWidth="1"/>
    <col min="772" max="772" width="16.125" style="7" customWidth="1"/>
    <col min="773" max="774" width="9" style="7"/>
    <col min="775" max="775" width="15" style="7" customWidth="1"/>
    <col min="776" max="776" width="16.5" style="7" customWidth="1"/>
    <col min="777" max="777" width="15.25" style="7" customWidth="1"/>
    <col min="778" max="1019" width="9" style="7"/>
    <col min="1020" max="1020" width="3.625" style="7" customWidth="1"/>
    <col min="1021" max="1021" width="3.875" style="7" customWidth="1"/>
    <col min="1022" max="1022" width="28.5" style="7" customWidth="1"/>
    <col min="1023" max="1023" width="24.75" style="7" customWidth="1"/>
    <col min="1024" max="1024" width="39.75" style="7" customWidth="1"/>
    <col min="1025" max="1026" width="0" style="7" hidden="1" customWidth="1"/>
    <col min="1027" max="1027" width="30.25" style="7" customWidth="1"/>
    <col min="1028" max="1028" width="16.125" style="7" customWidth="1"/>
    <col min="1029" max="1030" width="9" style="7"/>
    <col min="1031" max="1031" width="15" style="7" customWidth="1"/>
    <col min="1032" max="1032" width="16.5" style="7" customWidth="1"/>
    <col min="1033" max="1033" width="15.25" style="7" customWidth="1"/>
    <col min="1034" max="1275" width="9" style="7"/>
    <col min="1276" max="1276" width="3.625" style="7" customWidth="1"/>
    <col min="1277" max="1277" width="3.875" style="7" customWidth="1"/>
    <col min="1278" max="1278" width="28.5" style="7" customWidth="1"/>
    <col min="1279" max="1279" width="24.75" style="7" customWidth="1"/>
    <col min="1280" max="1280" width="39.75" style="7" customWidth="1"/>
    <col min="1281" max="1282" width="0" style="7" hidden="1" customWidth="1"/>
    <col min="1283" max="1283" width="30.25" style="7" customWidth="1"/>
    <col min="1284" max="1284" width="16.125" style="7" customWidth="1"/>
    <col min="1285" max="1286" width="9" style="7"/>
    <col min="1287" max="1287" width="15" style="7" customWidth="1"/>
    <col min="1288" max="1288" width="16.5" style="7" customWidth="1"/>
    <col min="1289" max="1289" width="15.25" style="7" customWidth="1"/>
    <col min="1290" max="1531" width="9" style="7"/>
    <col min="1532" max="1532" width="3.625" style="7" customWidth="1"/>
    <col min="1533" max="1533" width="3.875" style="7" customWidth="1"/>
    <col min="1534" max="1534" width="28.5" style="7" customWidth="1"/>
    <col min="1535" max="1535" width="24.75" style="7" customWidth="1"/>
    <col min="1536" max="1536" width="39.75" style="7" customWidth="1"/>
    <col min="1537" max="1538" width="0" style="7" hidden="1" customWidth="1"/>
    <col min="1539" max="1539" width="30.25" style="7" customWidth="1"/>
    <col min="1540" max="1540" width="16.125" style="7" customWidth="1"/>
    <col min="1541" max="1542" width="9" style="7"/>
    <col min="1543" max="1543" width="15" style="7" customWidth="1"/>
    <col min="1544" max="1544" width="16.5" style="7" customWidth="1"/>
    <col min="1545" max="1545" width="15.25" style="7" customWidth="1"/>
    <col min="1546" max="1787" width="9" style="7"/>
    <col min="1788" max="1788" width="3.625" style="7" customWidth="1"/>
    <col min="1789" max="1789" width="3.875" style="7" customWidth="1"/>
    <col min="1790" max="1790" width="28.5" style="7" customWidth="1"/>
    <col min="1791" max="1791" width="24.75" style="7" customWidth="1"/>
    <col min="1792" max="1792" width="39.75" style="7" customWidth="1"/>
    <col min="1793" max="1794" width="0" style="7" hidden="1" customWidth="1"/>
    <col min="1795" max="1795" width="30.25" style="7" customWidth="1"/>
    <col min="1796" max="1796" width="16.125" style="7" customWidth="1"/>
    <col min="1797" max="1798" width="9" style="7"/>
    <col min="1799" max="1799" width="15" style="7" customWidth="1"/>
    <col min="1800" max="1800" width="16.5" style="7" customWidth="1"/>
    <col min="1801" max="1801" width="15.25" style="7" customWidth="1"/>
    <col min="1802" max="2043" width="9" style="7"/>
    <col min="2044" max="2044" width="3.625" style="7" customWidth="1"/>
    <col min="2045" max="2045" width="3.875" style="7" customWidth="1"/>
    <col min="2046" max="2046" width="28.5" style="7" customWidth="1"/>
    <col min="2047" max="2047" width="24.75" style="7" customWidth="1"/>
    <col min="2048" max="2048" width="39.75" style="7" customWidth="1"/>
    <col min="2049" max="2050" width="0" style="7" hidden="1" customWidth="1"/>
    <col min="2051" max="2051" width="30.25" style="7" customWidth="1"/>
    <col min="2052" max="2052" width="16.125" style="7" customWidth="1"/>
    <col min="2053" max="2054" width="9" style="7"/>
    <col min="2055" max="2055" width="15" style="7" customWidth="1"/>
    <col min="2056" max="2056" width="16.5" style="7" customWidth="1"/>
    <col min="2057" max="2057" width="15.25" style="7" customWidth="1"/>
    <col min="2058" max="2299" width="9" style="7"/>
    <col min="2300" max="2300" width="3.625" style="7" customWidth="1"/>
    <col min="2301" max="2301" width="3.875" style="7" customWidth="1"/>
    <col min="2302" max="2302" width="28.5" style="7" customWidth="1"/>
    <col min="2303" max="2303" width="24.75" style="7" customWidth="1"/>
    <col min="2304" max="2304" width="39.75" style="7" customWidth="1"/>
    <col min="2305" max="2306" width="0" style="7" hidden="1" customWidth="1"/>
    <col min="2307" max="2307" width="30.25" style="7" customWidth="1"/>
    <col min="2308" max="2308" width="16.125" style="7" customWidth="1"/>
    <col min="2309" max="2310" width="9" style="7"/>
    <col min="2311" max="2311" width="15" style="7" customWidth="1"/>
    <col min="2312" max="2312" width="16.5" style="7" customWidth="1"/>
    <col min="2313" max="2313" width="15.25" style="7" customWidth="1"/>
    <col min="2314" max="2555" width="9" style="7"/>
    <col min="2556" max="2556" width="3.625" style="7" customWidth="1"/>
    <col min="2557" max="2557" width="3.875" style="7" customWidth="1"/>
    <col min="2558" max="2558" width="28.5" style="7" customWidth="1"/>
    <col min="2559" max="2559" width="24.75" style="7" customWidth="1"/>
    <col min="2560" max="2560" width="39.75" style="7" customWidth="1"/>
    <col min="2561" max="2562" width="0" style="7" hidden="1" customWidth="1"/>
    <col min="2563" max="2563" width="30.25" style="7" customWidth="1"/>
    <col min="2564" max="2564" width="16.125" style="7" customWidth="1"/>
    <col min="2565" max="2566" width="9" style="7"/>
    <col min="2567" max="2567" width="15" style="7" customWidth="1"/>
    <col min="2568" max="2568" width="16.5" style="7" customWidth="1"/>
    <col min="2569" max="2569" width="15.25" style="7" customWidth="1"/>
    <col min="2570" max="2811" width="9" style="7"/>
    <col min="2812" max="2812" width="3.625" style="7" customWidth="1"/>
    <col min="2813" max="2813" width="3.875" style="7" customWidth="1"/>
    <col min="2814" max="2814" width="28.5" style="7" customWidth="1"/>
    <col min="2815" max="2815" width="24.75" style="7" customWidth="1"/>
    <col min="2816" max="2816" width="39.75" style="7" customWidth="1"/>
    <col min="2817" max="2818" width="0" style="7" hidden="1" customWidth="1"/>
    <col min="2819" max="2819" width="30.25" style="7" customWidth="1"/>
    <col min="2820" max="2820" width="16.125" style="7" customWidth="1"/>
    <col min="2821" max="2822" width="9" style="7"/>
    <col min="2823" max="2823" width="15" style="7" customWidth="1"/>
    <col min="2824" max="2824" width="16.5" style="7" customWidth="1"/>
    <col min="2825" max="2825" width="15.25" style="7" customWidth="1"/>
    <col min="2826" max="3067" width="9" style="7"/>
    <col min="3068" max="3068" width="3.625" style="7" customWidth="1"/>
    <col min="3069" max="3069" width="3.875" style="7" customWidth="1"/>
    <col min="3070" max="3070" width="28.5" style="7" customWidth="1"/>
    <col min="3071" max="3071" width="24.75" style="7" customWidth="1"/>
    <col min="3072" max="3072" width="39.75" style="7" customWidth="1"/>
    <col min="3073" max="3074" width="0" style="7" hidden="1" customWidth="1"/>
    <col min="3075" max="3075" width="30.25" style="7" customWidth="1"/>
    <col min="3076" max="3076" width="16.125" style="7" customWidth="1"/>
    <col min="3077" max="3078" width="9" style="7"/>
    <col min="3079" max="3079" width="15" style="7" customWidth="1"/>
    <col min="3080" max="3080" width="16.5" style="7" customWidth="1"/>
    <col min="3081" max="3081" width="15.25" style="7" customWidth="1"/>
    <col min="3082" max="3323" width="9" style="7"/>
    <col min="3324" max="3324" width="3.625" style="7" customWidth="1"/>
    <col min="3325" max="3325" width="3.875" style="7" customWidth="1"/>
    <col min="3326" max="3326" width="28.5" style="7" customWidth="1"/>
    <col min="3327" max="3327" width="24.75" style="7" customWidth="1"/>
    <col min="3328" max="3328" width="39.75" style="7" customWidth="1"/>
    <col min="3329" max="3330" width="0" style="7" hidden="1" customWidth="1"/>
    <col min="3331" max="3331" width="30.25" style="7" customWidth="1"/>
    <col min="3332" max="3332" width="16.125" style="7" customWidth="1"/>
    <col min="3333" max="3334" width="9" style="7"/>
    <col min="3335" max="3335" width="15" style="7" customWidth="1"/>
    <col min="3336" max="3336" width="16.5" style="7" customWidth="1"/>
    <col min="3337" max="3337" width="15.25" style="7" customWidth="1"/>
    <col min="3338" max="3579" width="9" style="7"/>
    <col min="3580" max="3580" width="3.625" style="7" customWidth="1"/>
    <col min="3581" max="3581" width="3.875" style="7" customWidth="1"/>
    <col min="3582" max="3582" width="28.5" style="7" customWidth="1"/>
    <col min="3583" max="3583" width="24.75" style="7" customWidth="1"/>
    <col min="3584" max="3584" width="39.75" style="7" customWidth="1"/>
    <col min="3585" max="3586" width="0" style="7" hidden="1" customWidth="1"/>
    <col min="3587" max="3587" width="30.25" style="7" customWidth="1"/>
    <col min="3588" max="3588" width="16.125" style="7" customWidth="1"/>
    <col min="3589" max="3590" width="9" style="7"/>
    <col min="3591" max="3591" width="15" style="7" customWidth="1"/>
    <col min="3592" max="3592" width="16.5" style="7" customWidth="1"/>
    <col min="3593" max="3593" width="15.25" style="7" customWidth="1"/>
    <col min="3594" max="3835" width="9" style="7"/>
    <col min="3836" max="3836" width="3.625" style="7" customWidth="1"/>
    <col min="3837" max="3837" width="3.875" style="7" customWidth="1"/>
    <col min="3838" max="3838" width="28.5" style="7" customWidth="1"/>
    <col min="3839" max="3839" width="24.75" style="7" customWidth="1"/>
    <col min="3840" max="3840" width="39.75" style="7" customWidth="1"/>
    <col min="3841" max="3842" width="0" style="7" hidden="1" customWidth="1"/>
    <col min="3843" max="3843" width="30.25" style="7" customWidth="1"/>
    <col min="3844" max="3844" width="16.125" style="7" customWidth="1"/>
    <col min="3845" max="3846" width="9" style="7"/>
    <col min="3847" max="3847" width="15" style="7" customWidth="1"/>
    <col min="3848" max="3848" width="16.5" style="7" customWidth="1"/>
    <col min="3849" max="3849" width="15.25" style="7" customWidth="1"/>
    <col min="3850" max="4091" width="9" style="7"/>
    <col min="4092" max="4092" width="3.625" style="7" customWidth="1"/>
    <col min="4093" max="4093" width="3.875" style="7" customWidth="1"/>
    <col min="4094" max="4094" width="28.5" style="7" customWidth="1"/>
    <col min="4095" max="4095" width="24.75" style="7" customWidth="1"/>
    <col min="4096" max="4096" width="39.75" style="7" customWidth="1"/>
    <col min="4097" max="4098" width="0" style="7" hidden="1" customWidth="1"/>
    <col min="4099" max="4099" width="30.25" style="7" customWidth="1"/>
    <col min="4100" max="4100" width="16.125" style="7" customWidth="1"/>
    <col min="4101" max="4102" width="9" style="7"/>
    <col min="4103" max="4103" width="15" style="7" customWidth="1"/>
    <col min="4104" max="4104" width="16.5" style="7" customWidth="1"/>
    <col min="4105" max="4105" width="15.25" style="7" customWidth="1"/>
    <col min="4106" max="4347" width="9" style="7"/>
    <col min="4348" max="4348" width="3.625" style="7" customWidth="1"/>
    <col min="4349" max="4349" width="3.875" style="7" customWidth="1"/>
    <col min="4350" max="4350" width="28.5" style="7" customWidth="1"/>
    <col min="4351" max="4351" width="24.75" style="7" customWidth="1"/>
    <col min="4352" max="4352" width="39.75" style="7" customWidth="1"/>
    <col min="4353" max="4354" width="0" style="7" hidden="1" customWidth="1"/>
    <col min="4355" max="4355" width="30.25" style="7" customWidth="1"/>
    <col min="4356" max="4356" width="16.125" style="7" customWidth="1"/>
    <col min="4357" max="4358" width="9" style="7"/>
    <col min="4359" max="4359" width="15" style="7" customWidth="1"/>
    <col min="4360" max="4360" width="16.5" style="7" customWidth="1"/>
    <col min="4361" max="4361" width="15.25" style="7" customWidth="1"/>
    <col min="4362" max="4603" width="9" style="7"/>
    <col min="4604" max="4604" width="3.625" style="7" customWidth="1"/>
    <col min="4605" max="4605" width="3.875" style="7" customWidth="1"/>
    <col min="4606" max="4606" width="28.5" style="7" customWidth="1"/>
    <col min="4607" max="4607" width="24.75" style="7" customWidth="1"/>
    <col min="4608" max="4608" width="39.75" style="7" customWidth="1"/>
    <col min="4609" max="4610" width="0" style="7" hidden="1" customWidth="1"/>
    <col min="4611" max="4611" width="30.25" style="7" customWidth="1"/>
    <col min="4612" max="4612" width="16.125" style="7" customWidth="1"/>
    <col min="4613" max="4614" width="9" style="7"/>
    <col min="4615" max="4615" width="15" style="7" customWidth="1"/>
    <col min="4616" max="4616" width="16.5" style="7" customWidth="1"/>
    <col min="4617" max="4617" width="15.25" style="7" customWidth="1"/>
    <col min="4618" max="4859" width="9" style="7"/>
    <col min="4860" max="4860" width="3.625" style="7" customWidth="1"/>
    <col min="4861" max="4861" width="3.875" style="7" customWidth="1"/>
    <col min="4862" max="4862" width="28.5" style="7" customWidth="1"/>
    <col min="4863" max="4863" width="24.75" style="7" customWidth="1"/>
    <col min="4864" max="4864" width="39.75" style="7" customWidth="1"/>
    <col min="4865" max="4866" width="0" style="7" hidden="1" customWidth="1"/>
    <col min="4867" max="4867" width="30.25" style="7" customWidth="1"/>
    <col min="4868" max="4868" width="16.125" style="7" customWidth="1"/>
    <col min="4869" max="4870" width="9" style="7"/>
    <col min="4871" max="4871" width="15" style="7" customWidth="1"/>
    <col min="4872" max="4872" width="16.5" style="7" customWidth="1"/>
    <col min="4873" max="4873" width="15.25" style="7" customWidth="1"/>
    <col min="4874" max="5115" width="9" style="7"/>
    <col min="5116" max="5116" width="3.625" style="7" customWidth="1"/>
    <col min="5117" max="5117" width="3.875" style="7" customWidth="1"/>
    <col min="5118" max="5118" width="28.5" style="7" customWidth="1"/>
    <col min="5119" max="5119" width="24.75" style="7" customWidth="1"/>
    <col min="5120" max="5120" width="39.75" style="7" customWidth="1"/>
    <col min="5121" max="5122" width="0" style="7" hidden="1" customWidth="1"/>
    <col min="5123" max="5123" width="30.25" style="7" customWidth="1"/>
    <col min="5124" max="5124" width="16.125" style="7" customWidth="1"/>
    <col min="5125" max="5126" width="9" style="7"/>
    <col min="5127" max="5127" width="15" style="7" customWidth="1"/>
    <col min="5128" max="5128" width="16.5" style="7" customWidth="1"/>
    <col min="5129" max="5129" width="15.25" style="7" customWidth="1"/>
    <col min="5130" max="5371" width="9" style="7"/>
    <col min="5372" max="5372" width="3.625" style="7" customWidth="1"/>
    <col min="5373" max="5373" width="3.875" style="7" customWidth="1"/>
    <col min="5374" max="5374" width="28.5" style="7" customWidth="1"/>
    <col min="5375" max="5375" width="24.75" style="7" customWidth="1"/>
    <col min="5376" max="5376" width="39.75" style="7" customWidth="1"/>
    <col min="5377" max="5378" width="0" style="7" hidden="1" customWidth="1"/>
    <col min="5379" max="5379" width="30.25" style="7" customWidth="1"/>
    <col min="5380" max="5380" width="16.125" style="7" customWidth="1"/>
    <col min="5381" max="5382" width="9" style="7"/>
    <col min="5383" max="5383" width="15" style="7" customWidth="1"/>
    <col min="5384" max="5384" width="16.5" style="7" customWidth="1"/>
    <col min="5385" max="5385" width="15.25" style="7" customWidth="1"/>
    <col min="5386" max="5627" width="9" style="7"/>
    <col min="5628" max="5628" width="3.625" style="7" customWidth="1"/>
    <col min="5629" max="5629" width="3.875" style="7" customWidth="1"/>
    <col min="5630" max="5630" width="28.5" style="7" customWidth="1"/>
    <col min="5631" max="5631" width="24.75" style="7" customWidth="1"/>
    <col min="5632" max="5632" width="39.75" style="7" customWidth="1"/>
    <col min="5633" max="5634" width="0" style="7" hidden="1" customWidth="1"/>
    <col min="5635" max="5635" width="30.25" style="7" customWidth="1"/>
    <col min="5636" max="5636" width="16.125" style="7" customWidth="1"/>
    <col min="5637" max="5638" width="9" style="7"/>
    <col min="5639" max="5639" width="15" style="7" customWidth="1"/>
    <col min="5640" max="5640" width="16.5" style="7" customWidth="1"/>
    <col min="5641" max="5641" width="15.25" style="7" customWidth="1"/>
    <col min="5642" max="5883" width="9" style="7"/>
    <col min="5884" max="5884" width="3.625" style="7" customWidth="1"/>
    <col min="5885" max="5885" width="3.875" style="7" customWidth="1"/>
    <col min="5886" max="5886" width="28.5" style="7" customWidth="1"/>
    <col min="5887" max="5887" width="24.75" style="7" customWidth="1"/>
    <col min="5888" max="5888" width="39.75" style="7" customWidth="1"/>
    <col min="5889" max="5890" width="0" style="7" hidden="1" customWidth="1"/>
    <col min="5891" max="5891" width="30.25" style="7" customWidth="1"/>
    <col min="5892" max="5892" width="16.125" style="7" customWidth="1"/>
    <col min="5893" max="5894" width="9" style="7"/>
    <col min="5895" max="5895" width="15" style="7" customWidth="1"/>
    <col min="5896" max="5896" width="16.5" style="7" customWidth="1"/>
    <col min="5897" max="5897" width="15.25" style="7" customWidth="1"/>
    <col min="5898" max="6139" width="9" style="7"/>
    <col min="6140" max="6140" width="3.625" style="7" customWidth="1"/>
    <col min="6141" max="6141" width="3.875" style="7" customWidth="1"/>
    <col min="6142" max="6142" width="28.5" style="7" customWidth="1"/>
    <col min="6143" max="6143" width="24.75" style="7" customWidth="1"/>
    <col min="6144" max="6144" width="39.75" style="7" customWidth="1"/>
    <col min="6145" max="6146" width="0" style="7" hidden="1" customWidth="1"/>
    <col min="6147" max="6147" width="30.25" style="7" customWidth="1"/>
    <col min="6148" max="6148" width="16.125" style="7" customWidth="1"/>
    <col min="6149" max="6150" width="9" style="7"/>
    <col min="6151" max="6151" width="15" style="7" customWidth="1"/>
    <col min="6152" max="6152" width="16.5" style="7" customWidth="1"/>
    <col min="6153" max="6153" width="15.25" style="7" customWidth="1"/>
    <col min="6154" max="6395" width="9" style="7"/>
    <col min="6396" max="6396" width="3.625" style="7" customWidth="1"/>
    <col min="6397" max="6397" width="3.875" style="7" customWidth="1"/>
    <col min="6398" max="6398" width="28.5" style="7" customWidth="1"/>
    <col min="6399" max="6399" width="24.75" style="7" customWidth="1"/>
    <col min="6400" max="6400" width="39.75" style="7" customWidth="1"/>
    <col min="6401" max="6402" width="0" style="7" hidden="1" customWidth="1"/>
    <col min="6403" max="6403" width="30.25" style="7" customWidth="1"/>
    <col min="6404" max="6404" width="16.125" style="7" customWidth="1"/>
    <col min="6405" max="6406" width="9" style="7"/>
    <col min="6407" max="6407" width="15" style="7" customWidth="1"/>
    <col min="6408" max="6408" width="16.5" style="7" customWidth="1"/>
    <col min="6409" max="6409" width="15.25" style="7" customWidth="1"/>
    <col min="6410" max="6651" width="9" style="7"/>
    <col min="6652" max="6652" width="3.625" style="7" customWidth="1"/>
    <col min="6653" max="6653" width="3.875" style="7" customWidth="1"/>
    <col min="6654" max="6654" width="28.5" style="7" customWidth="1"/>
    <col min="6655" max="6655" width="24.75" style="7" customWidth="1"/>
    <col min="6656" max="6656" width="39.75" style="7" customWidth="1"/>
    <col min="6657" max="6658" width="0" style="7" hidden="1" customWidth="1"/>
    <col min="6659" max="6659" width="30.25" style="7" customWidth="1"/>
    <col min="6660" max="6660" width="16.125" style="7" customWidth="1"/>
    <col min="6661" max="6662" width="9" style="7"/>
    <col min="6663" max="6663" width="15" style="7" customWidth="1"/>
    <col min="6664" max="6664" width="16.5" style="7" customWidth="1"/>
    <col min="6665" max="6665" width="15.25" style="7" customWidth="1"/>
    <col min="6666" max="6907" width="9" style="7"/>
    <col min="6908" max="6908" width="3.625" style="7" customWidth="1"/>
    <col min="6909" max="6909" width="3.875" style="7" customWidth="1"/>
    <col min="6910" max="6910" width="28.5" style="7" customWidth="1"/>
    <col min="6911" max="6911" width="24.75" style="7" customWidth="1"/>
    <col min="6912" max="6912" width="39.75" style="7" customWidth="1"/>
    <col min="6913" max="6914" width="0" style="7" hidden="1" customWidth="1"/>
    <col min="6915" max="6915" width="30.25" style="7" customWidth="1"/>
    <col min="6916" max="6916" width="16.125" style="7" customWidth="1"/>
    <col min="6917" max="6918" width="9" style="7"/>
    <col min="6919" max="6919" width="15" style="7" customWidth="1"/>
    <col min="6920" max="6920" width="16.5" style="7" customWidth="1"/>
    <col min="6921" max="6921" width="15.25" style="7" customWidth="1"/>
    <col min="6922" max="7163" width="9" style="7"/>
    <col min="7164" max="7164" width="3.625" style="7" customWidth="1"/>
    <col min="7165" max="7165" width="3.875" style="7" customWidth="1"/>
    <col min="7166" max="7166" width="28.5" style="7" customWidth="1"/>
    <col min="7167" max="7167" width="24.75" style="7" customWidth="1"/>
    <col min="7168" max="7168" width="39.75" style="7" customWidth="1"/>
    <col min="7169" max="7170" width="0" style="7" hidden="1" customWidth="1"/>
    <col min="7171" max="7171" width="30.25" style="7" customWidth="1"/>
    <col min="7172" max="7172" width="16.125" style="7" customWidth="1"/>
    <col min="7173" max="7174" width="9" style="7"/>
    <col min="7175" max="7175" width="15" style="7" customWidth="1"/>
    <col min="7176" max="7176" width="16.5" style="7" customWidth="1"/>
    <col min="7177" max="7177" width="15.25" style="7" customWidth="1"/>
    <col min="7178" max="7419" width="9" style="7"/>
    <col min="7420" max="7420" width="3.625" style="7" customWidth="1"/>
    <col min="7421" max="7421" width="3.875" style="7" customWidth="1"/>
    <col min="7422" max="7422" width="28.5" style="7" customWidth="1"/>
    <col min="7423" max="7423" width="24.75" style="7" customWidth="1"/>
    <col min="7424" max="7424" width="39.75" style="7" customWidth="1"/>
    <col min="7425" max="7426" width="0" style="7" hidden="1" customWidth="1"/>
    <col min="7427" max="7427" width="30.25" style="7" customWidth="1"/>
    <col min="7428" max="7428" width="16.125" style="7" customWidth="1"/>
    <col min="7429" max="7430" width="9" style="7"/>
    <col min="7431" max="7431" width="15" style="7" customWidth="1"/>
    <col min="7432" max="7432" width="16.5" style="7" customWidth="1"/>
    <col min="7433" max="7433" width="15.25" style="7" customWidth="1"/>
    <col min="7434" max="7675" width="9" style="7"/>
    <col min="7676" max="7676" width="3.625" style="7" customWidth="1"/>
    <col min="7677" max="7677" width="3.875" style="7" customWidth="1"/>
    <col min="7678" max="7678" width="28.5" style="7" customWidth="1"/>
    <col min="7679" max="7679" width="24.75" style="7" customWidth="1"/>
    <col min="7680" max="7680" width="39.75" style="7" customWidth="1"/>
    <col min="7681" max="7682" width="0" style="7" hidden="1" customWidth="1"/>
    <col min="7683" max="7683" width="30.25" style="7" customWidth="1"/>
    <col min="7684" max="7684" width="16.125" style="7" customWidth="1"/>
    <col min="7685" max="7686" width="9" style="7"/>
    <col min="7687" max="7687" width="15" style="7" customWidth="1"/>
    <col min="7688" max="7688" width="16.5" style="7" customWidth="1"/>
    <col min="7689" max="7689" width="15.25" style="7" customWidth="1"/>
    <col min="7690" max="7931" width="9" style="7"/>
    <col min="7932" max="7932" width="3.625" style="7" customWidth="1"/>
    <col min="7933" max="7933" width="3.875" style="7" customWidth="1"/>
    <col min="7934" max="7934" width="28.5" style="7" customWidth="1"/>
    <col min="7935" max="7935" width="24.75" style="7" customWidth="1"/>
    <col min="7936" max="7936" width="39.75" style="7" customWidth="1"/>
    <col min="7937" max="7938" width="0" style="7" hidden="1" customWidth="1"/>
    <col min="7939" max="7939" width="30.25" style="7" customWidth="1"/>
    <col min="7940" max="7940" width="16.125" style="7" customWidth="1"/>
    <col min="7941" max="7942" width="9" style="7"/>
    <col min="7943" max="7943" width="15" style="7" customWidth="1"/>
    <col min="7944" max="7944" width="16.5" style="7" customWidth="1"/>
    <col min="7945" max="7945" width="15.25" style="7" customWidth="1"/>
    <col min="7946" max="8187" width="9" style="7"/>
    <col min="8188" max="8188" width="3.625" style="7" customWidth="1"/>
    <col min="8189" max="8189" width="3.875" style="7" customWidth="1"/>
    <col min="8190" max="8190" width="28.5" style="7" customWidth="1"/>
    <col min="8191" max="8191" width="24.75" style="7" customWidth="1"/>
    <col min="8192" max="8192" width="39.75" style="7" customWidth="1"/>
    <col min="8193" max="8194" width="0" style="7" hidden="1" customWidth="1"/>
    <col min="8195" max="8195" width="30.25" style="7" customWidth="1"/>
    <col min="8196" max="8196" width="16.125" style="7" customWidth="1"/>
    <col min="8197" max="8198" width="9" style="7"/>
    <col min="8199" max="8199" width="15" style="7" customWidth="1"/>
    <col min="8200" max="8200" width="16.5" style="7" customWidth="1"/>
    <col min="8201" max="8201" width="15.25" style="7" customWidth="1"/>
    <col min="8202" max="8443" width="9" style="7"/>
    <col min="8444" max="8444" width="3.625" style="7" customWidth="1"/>
    <col min="8445" max="8445" width="3.875" style="7" customWidth="1"/>
    <col min="8446" max="8446" width="28.5" style="7" customWidth="1"/>
    <col min="8447" max="8447" width="24.75" style="7" customWidth="1"/>
    <col min="8448" max="8448" width="39.75" style="7" customWidth="1"/>
    <col min="8449" max="8450" width="0" style="7" hidden="1" customWidth="1"/>
    <col min="8451" max="8451" width="30.25" style="7" customWidth="1"/>
    <col min="8452" max="8452" width="16.125" style="7" customWidth="1"/>
    <col min="8453" max="8454" width="9" style="7"/>
    <col min="8455" max="8455" width="15" style="7" customWidth="1"/>
    <col min="8456" max="8456" width="16.5" style="7" customWidth="1"/>
    <col min="8457" max="8457" width="15.25" style="7" customWidth="1"/>
    <col min="8458" max="8699" width="9" style="7"/>
    <col min="8700" max="8700" width="3.625" style="7" customWidth="1"/>
    <col min="8701" max="8701" width="3.875" style="7" customWidth="1"/>
    <col min="8702" max="8702" width="28.5" style="7" customWidth="1"/>
    <col min="8703" max="8703" width="24.75" style="7" customWidth="1"/>
    <col min="8704" max="8704" width="39.75" style="7" customWidth="1"/>
    <col min="8705" max="8706" width="0" style="7" hidden="1" customWidth="1"/>
    <col min="8707" max="8707" width="30.25" style="7" customWidth="1"/>
    <col min="8708" max="8708" width="16.125" style="7" customWidth="1"/>
    <col min="8709" max="8710" width="9" style="7"/>
    <col min="8711" max="8711" width="15" style="7" customWidth="1"/>
    <col min="8712" max="8712" width="16.5" style="7" customWidth="1"/>
    <col min="8713" max="8713" width="15.25" style="7" customWidth="1"/>
    <col min="8714" max="8955" width="9" style="7"/>
    <col min="8956" max="8956" width="3.625" style="7" customWidth="1"/>
    <col min="8957" max="8957" width="3.875" style="7" customWidth="1"/>
    <col min="8958" max="8958" width="28.5" style="7" customWidth="1"/>
    <col min="8959" max="8959" width="24.75" style="7" customWidth="1"/>
    <col min="8960" max="8960" width="39.75" style="7" customWidth="1"/>
    <col min="8961" max="8962" width="0" style="7" hidden="1" customWidth="1"/>
    <col min="8963" max="8963" width="30.25" style="7" customWidth="1"/>
    <col min="8964" max="8964" width="16.125" style="7" customWidth="1"/>
    <col min="8965" max="8966" width="9" style="7"/>
    <col min="8967" max="8967" width="15" style="7" customWidth="1"/>
    <col min="8968" max="8968" width="16.5" style="7" customWidth="1"/>
    <col min="8969" max="8969" width="15.25" style="7" customWidth="1"/>
    <col min="8970" max="9211" width="9" style="7"/>
    <col min="9212" max="9212" width="3.625" style="7" customWidth="1"/>
    <col min="9213" max="9213" width="3.875" style="7" customWidth="1"/>
    <col min="9214" max="9214" width="28.5" style="7" customWidth="1"/>
    <col min="9215" max="9215" width="24.75" style="7" customWidth="1"/>
    <col min="9216" max="9216" width="39.75" style="7" customWidth="1"/>
    <col min="9217" max="9218" width="0" style="7" hidden="1" customWidth="1"/>
    <col min="9219" max="9219" width="30.25" style="7" customWidth="1"/>
    <col min="9220" max="9220" width="16.125" style="7" customWidth="1"/>
    <col min="9221" max="9222" width="9" style="7"/>
    <col min="9223" max="9223" width="15" style="7" customWidth="1"/>
    <col min="9224" max="9224" width="16.5" style="7" customWidth="1"/>
    <col min="9225" max="9225" width="15.25" style="7" customWidth="1"/>
    <col min="9226" max="9467" width="9" style="7"/>
    <col min="9468" max="9468" width="3.625" style="7" customWidth="1"/>
    <col min="9469" max="9469" width="3.875" style="7" customWidth="1"/>
    <col min="9470" max="9470" width="28.5" style="7" customWidth="1"/>
    <col min="9471" max="9471" width="24.75" style="7" customWidth="1"/>
    <col min="9472" max="9472" width="39.75" style="7" customWidth="1"/>
    <col min="9473" max="9474" width="0" style="7" hidden="1" customWidth="1"/>
    <col min="9475" max="9475" width="30.25" style="7" customWidth="1"/>
    <col min="9476" max="9476" width="16.125" style="7" customWidth="1"/>
    <col min="9477" max="9478" width="9" style="7"/>
    <col min="9479" max="9479" width="15" style="7" customWidth="1"/>
    <col min="9480" max="9480" width="16.5" style="7" customWidth="1"/>
    <col min="9481" max="9481" width="15.25" style="7" customWidth="1"/>
    <col min="9482" max="9723" width="9" style="7"/>
    <col min="9724" max="9724" width="3.625" style="7" customWidth="1"/>
    <col min="9725" max="9725" width="3.875" style="7" customWidth="1"/>
    <col min="9726" max="9726" width="28.5" style="7" customWidth="1"/>
    <col min="9727" max="9727" width="24.75" style="7" customWidth="1"/>
    <col min="9728" max="9728" width="39.75" style="7" customWidth="1"/>
    <col min="9729" max="9730" width="0" style="7" hidden="1" customWidth="1"/>
    <col min="9731" max="9731" width="30.25" style="7" customWidth="1"/>
    <col min="9732" max="9732" width="16.125" style="7" customWidth="1"/>
    <col min="9733" max="9734" width="9" style="7"/>
    <col min="9735" max="9735" width="15" style="7" customWidth="1"/>
    <col min="9736" max="9736" width="16.5" style="7" customWidth="1"/>
    <col min="9737" max="9737" width="15.25" style="7" customWidth="1"/>
    <col min="9738" max="9979" width="9" style="7"/>
    <col min="9980" max="9980" width="3.625" style="7" customWidth="1"/>
    <col min="9981" max="9981" width="3.875" style="7" customWidth="1"/>
    <col min="9982" max="9982" width="28.5" style="7" customWidth="1"/>
    <col min="9983" max="9983" width="24.75" style="7" customWidth="1"/>
    <col min="9984" max="9984" width="39.75" style="7" customWidth="1"/>
    <col min="9985" max="9986" width="0" style="7" hidden="1" customWidth="1"/>
    <col min="9987" max="9987" width="30.25" style="7" customWidth="1"/>
    <col min="9988" max="9988" width="16.125" style="7" customWidth="1"/>
    <col min="9989" max="9990" width="9" style="7"/>
    <col min="9991" max="9991" width="15" style="7" customWidth="1"/>
    <col min="9992" max="9992" width="16.5" style="7" customWidth="1"/>
    <col min="9993" max="9993" width="15.25" style="7" customWidth="1"/>
    <col min="9994" max="10235" width="9" style="7"/>
    <col min="10236" max="10236" width="3.625" style="7" customWidth="1"/>
    <col min="10237" max="10237" width="3.875" style="7" customWidth="1"/>
    <col min="10238" max="10238" width="28.5" style="7" customWidth="1"/>
    <col min="10239" max="10239" width="24.75" style="7" customWidth="1"/>
    <col min="10240" max="10240" width="39.75" style="7" customWidth="1"/>
    <col min="10241" max="10242" width="0" style="7" hidden="1" customWidth="1"/>
    <col min="10243" max="10243" width="30.25" style="7" customWidth="1"/>
    <col min="10244" max="10244" width="16.125" style="7" customWidth="1"/>
    <col min="10245" max="10246" width="9" style="7"/>
    <col min="10247" max="10247" width="15" style="7" customWidth="1"/>
    <col min="10248" max="10248" width="16.5" style="7" customWidth="1"/>
    <col min="10249" max="10249" width="15.25" style="7" customWidth="1"/>
    <col min="10250" max="10491" width="9" style="7"/>
    <col min="10492" max="10492" width="3.625" style="7" customWidth="1"/>
    <col min="10493" max="10493" width="3.875" style="7" customWidth="1"/>
    <col min="10494" max="10494" width="28.5" style="7" customWidth="1"/>
    <col min="10495" max="10495" width="24.75" style="7" customWidth="1"/>
    <col min="10496" max="10496" width="39.75" style="7" customWidth="1"/>
    <col min="10497" max="10498" width="0" style="7" hidden="1" customWidth="1"/>
    <col min="10499" max="10499" width="30.25" style="7" customWidth="1"/>
    <col min="10500" max="10500" width="16.125" style="7" customWidth="1"/>
    <col min="10501" max="10502" width="9" style="7"/>
    <col min="10503" max="10503" width="15" style="7" customWidth="1"/>
    <col min="10504" max="10504" width="16.5" style="7" customWidth="1"/>
    <col min="10505" max="10505" width="15.25" style="7" customWidth="1"/>
    <col min="10506" max="10747" width="9" style="7"/>
    <col min="10748" max="10748" width="3.625" style="7" customWidth="1"/>
    <col min="10749" max="10749" width="3.875" style="7" customWidth="1"/>
    <col min="10750" max="10750" width="28.5" style="7" customWidth="1"/>
    <col min="10751" max="10751" width="24.75" style="7" customWidth="1"/>
    <col min="10752" max="10752" width="39.75" style="7" customWidth="1"/>
    <col min="10753" max="10754" width="0" style="7" hidden="1" customWidth="1"/>
    <col min="10755" max="10755" width="30.25" style="7" customWidth="1"/>
    <col min="10756" max="10756" width="16.125" style="7" customWidth="1"/>
    <col min="10757" max="10758" width="9" style="7"/>
    <col min="10759" max="10759" width="15" style="7" customWidth="1"/>
    <col min="10760" max="10760" width="16.5" style="7" customWidth="1"/>
    <col min="10761" max="10761" width="15.25" style="7" customWidth="1"/>
    <col min="10762" max="11003" width="9" style="7"/>
    <col min="11004" max="11004" width="3.625" style="7" customWidth="1"/>
    <col min="11005" max="11005" width="3.875" style="7" customWidth="1"/>
    <col min="11006" max="11006" width="28.5" style="7" customWidth="1"/>
    <col min="11007" max="11007" width="24.75" style="7" customWidth="1"/>
    <col min="11008" max="11008" width="39.75" style="7" customWidth="1"/>
    <col min="11009" max="11010" width="0" style="7" hidden="1" customWidth="1"/>
    <col min="11011" max="11011" width="30.25" style="7" customWidth="1"/>
    <col min="11012" max="11012" width="16.125" style="7" customWidth="1"/>
    <col min="11013" max="11014" width="9" style="7"/>
    <col min="11015" max="11015" width="15" style="7" customWidth="1"/>
    <col min="11016" max="11016" width="16.5" style="7" customWidth="1"/>
    <col min="11017" max="11017" width="15.25" style="7" customWidth="1"/>
    <col min="11018" max="11259" width="9" style="7"/>
    <col min="11260" max="11260" width="3.625" style="7" customWidth="1"/>
    <col min="11261" max="11261" width="3.875" style="7" customWidth="1"/>
    <col min="11262" max="11262" width="28.5" style="7" customWidth="1"/>
    <col min="11263" max="11263" width="24.75" style="7" customWidth="1"/>
    <col min="11264" max="11264" width="39.75" style="7" customWidth="1"/>
    <col min="11265" max="11266" width="0" style="7" hidden="1" customWidth="1"/>
    <col min="11267" max="11267" width="30.25" style="7" customWidth="1"/>
    <col min="11268" max="11268" width="16.125" style="7" customWidth="1"/>
    <col min="11269" max="11270" width="9" style="7"/>
    <col min="11271" max="11271" width="15" style="7" customWidth="1"/>
    <col min="11272" max="11272" width="16.5" style="7" customWidth="1"/>
    <col min="11273" max="11273" width="15.25" style="7" customWidth="1"/>
    <col min="11274" max="11515" width="9" style="7"/>
    <col min="11516" max="11516" width="3.625" style="7" customWidth="1"/>
    <col min="11517" max="11517" width="3.875" style="7" customWidth="1"/>
    <col min="11518" max="11518" width="28.5" style="7" customWidth="1"/>
    <col min="11519" max="11519" width="24.75" style="7" customWidth="1"/>
    <col min="11520" max="11520" width="39.75" style="7" customWidth="1"/>
    <col min="11521" max="11522" width="0" style="7" hidden="1" customWidth="1"/>
    <col min="11523" max="11523" width="30.25" style="7" customWidth="1"/>
    <col min="11524" max="11524" width="16.125" style="7" customWidth="1"/>
    <col min="11525" max="11526" width="9" style="7"/>
    <col min="11527" max="11527" width="15" style="7" customWidth="1"/>
    <col min="11528" max="11528" width="16.5" style="7" customWidth="1"/>
    <col min="11529" max="11529" width="15.25" style="7" customWidth="1"/>
    <col min="11530" max="11771" width="9" style="7"/>
    <col min="11772" max="11772" width="3.625" style="7" customWidth="1"/>
    <col min="11773" max="11773" width="3.875" style="7" customWidth="1"/>
    <col min="11774" max="11774" width="28.5" style="7" customWidth="1"/>
    <col min="11775" max="11775" width="24.75" style="7" customWidth="1"/>
    <col min="11776" max="11776" width="39.75" style="7" customWidth="1"/>
    <col min="11777" max="11778" width="0" style="7" hidden="1" customWidth="1"/>
    <col min="11779" max="11779" width="30.25" style="7" customWidth="1"/>
    <col min="11780" max="11780" width="16.125" style="7" customWidth="1"/>
    <col min="11781" max="11782" width="9" style="7"/>
    <col min="11783" max="11783" width="15" style="7" customWidth="1"/>
    <col min="11784" max="11784" width="16.5" style="7" customWidth="1"/>
    <col min="11785" max="11785" width="15.25" style="7" customWidth="1"/>
    <col min="11786" max="12027" width="9" style="7"/>
    <col min="12028" max="12028" width="3.625" style="7" customWidth="1"/>
    <col min="12029" max="12029" width="3.875" style="7" customWidth="1"/>
    <col min="12030" max="12030" width="28.5" style="7" customWidth="1"/>
    <col min="12031" max="12031" width="24.75" style="7" customWidth="1"/>
    <col min="12032" max="12032" width="39.75" style="7" customWidth="1"/>
    <col min="12033" max="12034" width="0" style="7" hidden="1" customWidth="1"/>
    <col min="12035" max="12035" width="30.25" style="7" customWidth="1"/>
    <col min="12036" max="12036" width="16.125" style="7" customWidth="1"/>
    <col min="12037" max="12038" width="9" style="7"/>
    <col min="12039" max="12039" width="15" style="7" customWidth="1"/>
    <col min="12040" max="12040" width="16.5" style="7" customWidth="1"/>
    <col min="12041" max="12041" width="15.25" style="7" customWidth="1"/>
    <col min="12042" max="12283" width="9" style="7"/>
    <col min="12284" max="12284" width="3.625" style="7" customWidth="1"/>
    <col min="12285" max="12285" width="3.875" style="7" customWidth="1"/>
    <col min="12286" max="12286" width="28.5" style="7" customWidth="1"/>
    <col min="12287" max="12287" width="24.75" style="7" customWidth="1"/>
    <col min="12288" max="12288" width="39.75" style="7" customWidth="1"/>
    <col min="12289" max="12290" width="0" style="7" hidden="1" customWidth="1"/>
    <col min="12291" max="12291" width="30.25" style="7" customWidth="1"/>
    <col min="12292" max="12292" width="16.125" style="7" customWidth="1"/>
    <col min="12293" max="12294" width="9" style="7"/>
    <col min="12295" max="12295" width="15" style="7" customWidth="1"/>
    <col min="12296" max="12296" width="16.5" style="7" customWidth="1"/>
    <col min="12297" max="12297" width="15.25" style="7" customWidth="1"/>
    <col min="12298" max="12539" width="9" style="7"/>
    <col min="12540" max="12540" width="3.625" style="7" customWidth="1"/>
    <col min="12541" max="12541" width="3.875" style="7" customWidth="1"/>
    <col min="12542" max="12542" width="28.5" style="7" customWidth="1"/>
    <col min="12543" max="12543" width="24.75" style="7" customWidth="1"/>
    <col min="12544" max="12544" width="39.75" style="7" customWidth="1"/>
    <col min="12545" max="12546" width="0" style="7" hidden="1" customWidth="1"/>
    <col min="12547" max="12547" width="30.25" style="7" customWidth="1"/>
    <col min="12548" max="12548" width="16.125" style="7" customWidth="1"/>
    <col min="12549" max="12550" width="9" style="7"/>
    <col min="12551" max="12551" width="15" style="7" customWidth="1"/>
    <col min="12552" max="12552" width="16.5" style="7" customWidth="1"/>
    <col min="12553" max="12553" width="15.25" style="7" customWidth="1"/>
    <col min="12554" max="12795" width="9" style="7"/>
    <col min="12796" max="12796" width="3.625" style="7" customWidth="1"/>
    <col min="12797" max="12797" width="3.875" style="7" customWidth="1"/>
    <col min="12798" max="12798" width="28.5" style="7" customWidth="1"/>
    <col min="12799" max="12799" width="24.75" style="7" customWidth="1"/>
    <col min="12800" max="12800" width="39.75" style="7" customWidth="1"/>
    <col min="12801" max="12802" width="0" style="7" hidden="1" customWidth="1"/>
    <col min="12803" max="12803" width="30.25" style="7" customWidth="1"/>
    <col min="12804" max="12804" width="16.125" style="7" customWidth="1"/>
    <col min="12805" max="12806" width="9" style="7"/>
    <col min="12807" max="12807" width="15" style="7" customWidth="1"/>
    <col min="12808" max="12808" width="16.5" style="7" customWidth="1"/>
    <col min="12809" max="12809" width="15.25" style="7" customWidth="1"/>
    <col min="12810" max="13051" width="9" style="7"/>
    <col min="13052" max="13052" width="3.625" style="7" customWidth="1"/>
    <col min="13053" max="13053" width="3.875" style="7" customWidth="1"/>
    <col min="13054" max="13054" width="28.5" style="7" customWidth="1"/>
    <col min="13055" max="13055" width="24.75" style="7" customWidth="1"/>
    <col min="13056" max="13056" width="39.75" style="7" customWidth="1"/>
    <col min="13057" max="13058" width="0" style="7" hidden="1" customWidth="1"/>
    <col min="13059" max="13059" width="30.25" style="7" customWidth="1"/>
    <col min="13060" max="13060" width="16.125" style="7" customWidth="1"/>
    <col min="13061" max="13062" width="9" style="7"/>
    <col min="13063" max="13063" width="15" style="7" customWidth="1"/>
    <col min="13064" max="13064" width="16.5" style="7" customWidth="1"/>
    <col min="13065" max="13065" width="15.25" style="7" customWidth="1"/>
    <col min="13066" max="13307" width="9" style="7"/>
    <col min="13308" max="13308" width="3.625" style="7" customWidth="1"/>
    <col min="13309" max="13309" width="3.875" style="7" customWidth="1"/>
    <col min="13310" max="13310" width="28.5" style="7" customWidth="1"/>
    <col min="13311" max="13311" width="24.75" style="7" customWidth="1"/>
    <col min="13312" max="13312" width="39.75" style="7" customWidth="1"/>
    <col min="13313" max="13314" width="0" style="7" hidden="1" customWidth="1"/>
    <col min="13315" max="13315" width="30.25" style="7" customWidth="1"/>
    <col min="13316" max="13316" width="16.125" style="7" customWidth="1"/>
    <col min="13317" max="13318" width="9" style="7"/>
    <col min="13319" max="13319" width="15" style="7" customWidth="1"/>
    <col min="13320" max="13320" width="16.5" style="7" customWidth="1"/>
    <col min="13321" max="13321" width="15.25" style="7" customWidth="1"/>
    <col min="13322" max="13563" width="9" style="7"/>
    <col min="13564" max="13564" width="3.625" style="7" customWidth="1"/>
    <col min="13565" max="13565" width="3.875" style="7" customWidth="1"/>
    <col min="13566" max="13566" width="28.5" style="7" customWidth="1"/>
    <col min="13567" max="13567" width="24.75" style="7" customWidth="1"/>
    <col min="13568" max="13568" width="39.75" style="7" customWidth="1"/>
    <col min="13569" max="13570" width="0" style="7" hidden="1" customWidth="1"/>
    <col min="13571" max="13571" width="30.25" style="7" customWidth="1"/>
    <col min="13572" max="13572" width="16.125" style="7" customWidth="1"/>
    <col min="13573" max="13574" width="9" style="7"/>
    <col min="13575" max="13575" width="15" style="7" customWidth="1"/>
    <col min="13576" max="13576" width="16.5" style="7" customWidth="1"/>
    <col min="13577" max="13577" width="15.25" style="7" customWidth="1"/>
    <col min="13578" max="13819" width="9" style="7"/>
    <col min="13820" max="13820" width="3.625" style="7" customWidth="1"/>
    <col min="13821" max="13821" width="3.875" style="7" customWidth="1"/>
    <col min="13822" max="13822" width="28.5" style="7" customWidth="1"/>
    <col min="13823" max="13823" width="24.75" style="7" customWidth="1"/>
    <col min="13824" max="13824" width="39.75" style="7" customWidth="1"/>
    <col min="13825" max="13826" width="0" style="7" hidden="1" customWidth="1"/>
    <col min="13827" max="13827" width="30.25" style="7" customWidth="1"/>
    <col min="13828" max="13828" width="16.125" style="7" customWidth="1"/>
    <col min="13829" max="13830" width="9" style="7"/>
    <col min="13831" max="13831" width="15" style="7" customWidth="1"/>
    <col min="13832" max="13832" width="16.5" style="7" customWidth="1"/>
    <col min="13833" max="13833" width="15.25" style="7" customWidth="1"/>
    <col min="13834" max="14075" width="9" style="7"/>
    <col min="14076" max="14076" width="3.625" style="7" customWidth="1"/>
    <col min="14077" max="14077" width="3.875" style="7" customWidth="1"/>
    <col min="14078" max="14078" width="28.5" style="7" customWidth="1"/>
    <col min="14079" max="14079" width="24.75" style="7" customWidth="1"/>
    <col min="14080" max="14080" width="39.75" style="7" customWidth="1"/>
    <col min="14081" max="14082" width="0" style="7" hidden="1" customWidth="1"/>
    <col min="14083" max="14083" width="30.25" style="7" customWidth="1"/>
    <col min="14084" max="14084" width="16.125" style="7" customWidth="1"/>
    <col min="14085" max="14086" width="9" style="7"/>
    <col min="14087" max="14087" width="15" style="7" customWidth="1"/>
    <col min="14088" max="14088" width="16.5" style="7" customWidth="1"/>
    <col min="14089" max="14089" width="15.25" style="7" customWidth="1"/>
    <col min="14090" max="14331" width="9" style="7"/>
    <col min="14332" max="14332" width="3.625" style="7" customWidth="1"/>
    <col min="14333" max="14333" width="3.875" style="7" customWidth="1"/>
    <col min="14334" max="14334" width="28.5" style="7" customWidth="1"/>
    <col min="14335" max="14335" width="24.75" style="7" customWidth="1"/>
    <col min="14336" max="14336" width="39.75" style="7" customWidth="1"/>
    <col min="14337" max="14338" width="0" style="7" hidden="1" customWidth="1"/>
    <col min="14339" max="14339" width="30.25" style="7" customWidth="1"/>
    <col min="14340" max="14340" width="16.125" style="7" customWidth="1"/>
    <col min="14341" max="14342" width="9" style="7"/>
    <col min="14343" max="14343" width="15" style="7" customWidth="1"/>
    <col min="14344" max="14344" width="16.5" style="7" customWidth="1"/>
    <col min="14345" max="14345" width="15.25" style="7" customWidth="1"/>
    <col min="14346" max="14587" width="9" style="7"/>
    <col min="14588" max="14588" width="3.625" style="7" customWidth="1"/>
    <col min="14589" max="14589" width="3.875" style="7" customWidth="1"/>
    <col min="14590" max="14590" width="28.5" style="7" customWidth="1"/>
    <col min="14591" max="14591" width="24.75" style="7" customWidth="1"/>
    <col min="14592" max="14592" width="39.75" style="7" customWidth="1"/>
    <col min="14593" max="14594" width="0" style="7" hidden="1" customWidth="1"/>
    <col min="14595" max="14595" width="30.25" style="7" customWidth="1"/>
    <col min="14596" max="14596" width="16.125" style="7" customWidth="1"/>
    <col min="14597" max="14598" width="9" style="7"/>
    <col min="14599" max="14599" width="15" style="7" customWidth="1"/>
    <col min="14600" max="14600" width="16.5" style="7" customWidth="1"/>
    <col min="14601" max="14601" width="15.25" style="7" customWidth="1"/>
    <col min="14602" max="14843" width="9" style="7"/>
    <col min="14844" max="14844" width="3.625" style="7" customWidth="1"/>
    <col min="14845" max="14845" width="3.875" style="7" customWidth="1"/>
    <col min="14846" max="14846" width="28.5" style="7" customWidth="1"/>
    <col min="14847" max="14847" width="24.75" style="7" customWidth="1"/>
    <col min="14848" max="14848" width="39.75" style="7" customWidth="1"/>
    <col min="14849" max="14850" width="0" style="7" hidden="1" customWidth="1"/>
    <col min="14851" max="14851" width="30.25" style="7" customWidth="1"/>
    <col min="14852" max="14852" width="16.125" style="7" customWidth="1"/>
    <col min="14853" max="14854" width="9" style="7"/>
    <col min="14855" max="14855" width="15" style="7" customWidth="1"/>
    <col min="14856" max="14856" width="16.5" style="7" customWidth="1"/>
    <col min="14857" max="14857" width="15.25" style="7" customWidth="1"/>
    <col min="14858" max="15099" width="9" style="7"/>
    <col min="15100" max="15100" width="3.625" style="7" customWidth="1"/>
    <col min="15101" max="15101" width="3.875" style="7" customWidth="1"/>
    <col min="15102" max="15102" width="28.5" style="7" customWidth="1"/>
    <col min="15103" max="15103" width="24.75" style="7" customWidth="1"/>
    <col min="15104" max="15104" width="39.75" style="7" customWidth="1"/>
    <col min="15105" max="15106" width="0" style="7" hidden="1" customWidth="1"/>
    <col min="15107" max="15107" width="30.25" style="7" customWidth="1"/>
    <col min="15108" max="15108" width="16.125" style="7" customWidth="1"/>
    <col min="15109" max="15110" width="9" style="7"/>
    <col min="15111" max="15111" width="15" style="7" customWidth="1"/>
    <col min="15112" max="15112" width="16.5" style="7" customWidth="1"/>
    <col min="15113" max="15113" width="15.25" style="7" customWidth="1"/>
    <col min="15114" max="15355" width="9" style="7"/>
    <col min="15356" max="15356" width="3.625" style="7" customWidth="1"/>
    <col min="15357" max="15357" width="3.875" style="7" customWidth="1"/>
    <col min="15358" max="15358" width="28.5" style="7" customWidth="1"/>
    <col min="15359" max="15359" width="24.75" style="7" customWidth="1"/>
    <col min="15360" max="15360" width="39.75" style="7" customWidth="1"/>
    <col min="15361" max="15362" width="0" style="7" hidden="1" customWidth="1"/>
    <col min="15363" max="15363" width="30.25" style="7" customWidth="1"/>
    <col min="15364" max="15364" width="16.125" style="7" customWidth="1"/>
    <col min="15365" max="15366" width="9" style="7"/>
    <col min="15367" max="15367" width="15" style="7" customWidth="1"/>
    <col min="15368" max="15368" width="16.5" style="7" customWidth="1"/>
    <col min="15369" max="15369" width="15.25" style="7" customWidth="1"/>
    <col min="15370" max="15611" width="9" style="7"/>
    <col min="15612" max="15612" width="3.625" style="7" customWidth="1"/>
    <col min="15613" max="15613" width="3.875" style="7" customWidth="1"/>
    <col min="15614" max="15614" width="28.5" style="7" customWidth="1"/>
    <col min="15615" max="15615" width="24.75" style="7" customWidth="1"/>
    <col min="15616" max="15616" width="39.75" style="7" customWidth="1"/>
    <col min="15617" max="15618" width="0" style="7" hidden="1" customWidth="1"/>
    <col min="15619" max="15619" width="30.25" style="7" customWidth="1"/>
    <col min="15620" max="15620" width="16.125" style="7" customWidth="1"/>
    <col min="15621" max="15622" width="9" style="7"/>
    <col min="15623" max="15623" width="15" style="7" customWidth="1"/>
    <col min="15624" max="15624" width="16.5" style="7" customWidth="1"/>
    <col min="15625" max="15625" width="15.25" style="7" customWidth="1"/>
    <col min="15626" max="15867" width="9" style="7"/>
    <col min="15868" max="15868" width="3.625" style="7" customWidth="1"/>
    <col min="15869" max="15869" width="3.875" style="7" customWidth="1"/>
    <col min="15870" max="15870" width="28.5" style="7" customWidth="1"/>
    <col min="15871" max="15871" width="24.75" style="7" customWidth="1"/>
    <col min="15872" max="15872" width="39.75" style="7" customWidth="1"/>
    <col min="15873" max="15874" width="0" style="7" hidden="1" customWidth="1"/>
    <col min="15875" max="15875" width="30.25" style="7" customWidth="1"/>
    <col min="15876" max="15876" width="16.125" style="7" customWidth="1"/>
    <col min="15877" max="15878" width="9" style="7"/>
    <col min="15879" max="15879" width="15" style="7" customWidth="1"/>
    <col min="15880" max="15880" width="16.5" style="7" customWidth="1"/>
    <col min="15881" max="15881" width="15.25" style="7" customWidth="1"/>
    <col min="15882" max="16123" width="9" style="7"/>
    <col min="16124" max="16124" width="3.625" style="7" customWidth="1"/>
    <col min="16125" max="16125" width="3.875" style="7" customWidth="1"/>
    <col min="16126" max="16126" width="28.5" style="7" customWidth="1"/>
    <col min="16127" max="16127" width="24.75" style="7" customWidth="1"/>
    <col min="16128" max="16128" width="39.75" style="7" customWidth="1"/>
    <col min="16129" max="16130" width="0" style="7" hidden="1" customWidth="1"/>
    <col min="16131" max="16131" width="30.25" style="7" customWidth="1"/>
    <col min="16132" max="16132" width="16.125" style="7" customWidth="1"/>
    <col min="16133" max="16134" width="9" style="7"/>
    <col min="16135" max="16135" width="15" style="7" customWidth="1"/>
    <col min="16136" max="16136" width="16.5" style="7" customWidth="1"/>
    <col min="16137" max="16137" width="15.25" style="7" customWidth="1"/>
    <col min="16138" max="16384" width="9" style="7"/>
  </cols>
  <sheetData>
    <row r="1" spans="1:8" ht="35.25">
      <c r="A1" s="35" t="s">
        <v>13</v>
      </c>
      <c r="B1" s="35"/>
      <c r="C1" s="35"/>
      <c r="D1" s="35"/>
      <c r="E1" s="35"/>
    </row>
    <row r="2" spans="1:8" ht="24.75" customHeight="1"/>
    <row r="3" spans="1:8" ht="21" customHeight="1">
      <c r="A3" s="36" t="s">
        <v>78</v>
      </c>
      <c r="B3" s="36"/>
      <c r="C3" s="37" t="s">
        <v>140</v>
      </c>
      <c r="D3" s="37"/>
      <c r="E3" s="40"/>
      <c r="F3" s="40"/>
      <c r="G3" s="40"/>
      <c r="H3" s="40"/>
    </row>
    <row r="4" spans="1:8" ht="23.25" customHeight="1">
      <c r="A4" s="38" t="s">
        <v>88</v>
      </c>
      <c r="B4" s="39"/>
      <c r="C4" s="9" t="s">
        <v>76</v>
      </c>
      <c r="D4" s="10" t="s">
        <v>87</v>
      </c>
      <c r="E4" s="9" t="s">
        <v>75</v>
      </c>
      <c r="F4" s="7" t="s">
        <v>86</v>
      </c>
      <c r="H4" s="11" t="s">
        <v>84</v>
      </c>
    </row>
    <row r="5" spans="1:8" ht="23.25" customHeight="1">
      <c r="A5" s="12"/>
      <c r="B5" s="33" t="s">
        <v>73</v>
      </c>
      <c r="C5" s="13" t="s">
        <v>11</v>
      </c>
      <c r="D5" s="14">
        <f>공종별내역서!F25</f>
        <v>0</v>
      </c>
      <c r="E5" s="15"/>
      <c r="G5" s="7" t="s">
        <v>86</v>
      </c>
      <c r="H5" s="16"/>
    </row>
    <row r="6" spans="1:8" ht="23.25" customHeight="1">
      <c r="A6" s="12"/>
      <c r="B6" s="33"/>
      <c r="C6" s="17" t="s">
        <v>5</v>
      </c>
      <c r="D6" s="18"/>
      <c r="E6" s="19"/>
      <c r="H6" s="20"/>
    </row>
    <row r="7" spans="1:8" ht="23.25" customHeight="1">
      <c r="A7" s="21" t="s">
        <v>126</v>
      </c>
      <c r="B7" s="34"/>
      <c r="C7" s="17" t="s">
        <v>113</v>
      </c>
      <c r="D7" s="18">
        <f>SUM(D5:D6)</f>
        <v>0</v>
      </c>
      <c r="E7" s="19"/>
      <c r="H7" s="20"/>
    </row>
    <row r="8" spans="1:8" ht="23.25" customHeight="1">
      <c r="A8" s="21" t="s">
        <v>127</v>
      </c>
      <c r="B8" s="32" t="s">
        <v>74</v>
      </c>
      <c r="C8" s="17" t="s">
        <v>2</v>
      </c>
      <c r="D8" s="18">
        <f>공종별내역서!H25</f>
        <v>0</v>
      </c>
      <c r="E8" s="19"/>
      <c r="H8" s="20"/>
    </row>
    <row r="9" spans="1:8" ht="23.25" customHeight="1">
      <c r="A9" s="21" t="s">
        <v>128</v>
      </c>
      <c r="B9" s="33"/>
      <c r="C9" s="17" t="s">
        <v>1</v>
      </c>
      <c r="D9" s="18">
        <f>TRUNC((D8)*0.099)</f>
        <v>0</v>
      </c>
      <c r="E9" s="19" t="s">
        <v>22</v>
      </c>
      <c r="H9" s="22" t="s">
        <v>133</v>
      </c>
    </row>
    <row r="10" spans="1:8" ht="23.25" customHeight="1">
      <c r="A10" s="21" t="s">
        <v>129</v>
      </c>
      <c r="B10" s="34"/>
      <c r="C10" s="17" t="s">
        <v>113</v>
      </c>
      <c r="D10" s="18">
        <f>SUM(D8:D9)</f>
        <v>0</v>
      </c>
      <c r="E10" s="19"/>
      <c r="H10" s="20"/>
    </row>
    <row r="11" spans="1:8" ht="23.25" customHeight="1">
      <c r="A11" s="21" t="s">
        <v>130</v>
      </c>
      <c r="B11" s="23"/>
      <c r="C11" s="17" t="s">
        <v>14</v>
      </c>
      <c r="D11" s="18">
        <f>D10*0.038</f>
        <v>0</v>
      </c>
      <c r="E11" s="19" t="s">
        <v>112</v>
      </c>
      <c r="H11" s="20" t="s">
        <v>134</v>
      </c>
    </row>
    <row r="12" spans="1:8" ht="23.25" customHeight="1">
      <c r="A12" s="12"/>
      <c r="B12" s="24" t="s">
        <v>131</v>
      </c>
      <c r="C12" s="17" t="s">
        <v>10</v>
      </c>
      <c r="D12" s="18">
        <f>D10*0.0087</f>
        <v>0</v>
      </c>
      <c r="E12" s="19" t="s">
        <v>114</v>
      </c>
      <c r="H12" s="22" t="s">
        <v>135</v>
      </c>
    </row>
    <row r="13" spans="1:8" ht="23.25" customHeight="1">
      <c r="A13" s="12" t="s">
        <v>86</v>
      </c>
      <c r="B13" s="24" t="s">
        <v>132</v>
      </c>
      <c r="C13" s="17" t="s">
        <v>17</v>
      </c>
      <c r="D13" s="18">
        <f>(D7+D10)*0.05</f>
        <v>0</v>
      </c>
      <c r="E13" s="19" t="s">
        <v>119</v>
      </c>
      <c r="H13" s="20" t="s">
        <v>136</v>
      </c>
    </row>
    <row r="14" spans="1:8" ht="23.25" customHeight="1">
      <c r="A14" s="12"/>
      <c r="B14" s="23"/>
      <c r="C14" s="17" t="s">
        <v>113</v>
      </c>
      <c r="D14" s="18">
        <f>SUM(D11:D13)</f>
        <v>0</v>
      </c>
      <c r="E14" s="19"/>
      <c r="H14" s="20"/>
    </row>
    <row r="15" spans="1:8" ht="23.25" customHeight="1">
      <c r="A15" s="30" t="s">
        <v>15</v>
      </c>
      <c r="B15" s="31"/>
      <c r="C15" s="31"/>
      <c r="D15" s="18">
        <f>TRUNC((D7+D10+D14)*0.06)</f>
        <v>0</v>
      </c>
      <c r="E15" s="19" t="s">
        <v>21</v>
      </c>
      <c r="H15" s="20" t="s">
        <v>137</v>
      </c>
    </row>
    <row r="16" spans="1:8" ht="23.25" customHeight="1">
      <c r="A16" s="30" t="s">
        <v>110</v>
      </c>
      <c r="B16" s="31"/>
      <c r="C16" s="31"/>
      <c r="D16" s="18">
        <f>(D10+D14+D15)*0.1133</f>
        <v>0</v>
      </c>
      <c r="E16" s="19" t="s">
        <v>108</v>
      </c>
      <c r="H16" s="20" t="s">
        <v>138</v>
      </c>
    </row>
    <row r="17" spans="1:8" ht="23.25" customHeight="1">
      <c r="A17" s="30" t="s">
        <v>3</v>
      </c>
      <c r="B17" s="31"/>
      <c r="C17" s="31"/>
      <c r="D17" s="18">
        <f>SUM(D7,D10,D14,D15,D16)</f>
        <v>0</v>
      </c>
      <c r="E17" s="19"/>
      <c r="H17" s="20"/>
    </row>
    <row r="18" spans="1:8" ht="23.25" customHeight="1">
      <c r="A18" s="30" t="s">
        <v>16</v>
      </c>
      <c r="B18" s="31"/>
      <c r="C18" s="31"/>
      <c r="D18" s="18">
        <f>D17*0.1</f>
        <v>0</v>
      </c>
      <c r="E18" s="19"/>
      <c r="H18" s="20"/>
    </row>
    <row r="19" spans="1:8" ht="23.25" customHeight="1">
      <c r="A19" s="30" t="s">
        <v>85</v>
      </c>
      <c r="B19" s="31"/>
      <c r="C19" s="31"/>
      <c r="D19" s="18">
        <f>SUM(D17:D18)</f>
        <v>0</v>
      </c>
      <c r="E19" s="19"/>
      <c r="H19" s="20"/>
    </row>
    <row r="20" spans="1:8" ht="23.25" customHeight="1">
      <c r="A20" s="28" t="s">
        <v>12</v>
      </c>
      <c r="B20" s="29"/>
      <c r="C20" s="29"/>
      <c r="D20" s="25">
        <f>ROUNDDOWN(SUM(D19:D19),-3)</f>
        <v>0</v>
      </c>
      <c r="E20" s="26"/>
      <c r="H20" s="27" t="s">
        <v>139</v>
      </c>
    </row>
    <row r="21" spans="1:8" ht="14.1" customHeight="1"/>
    <row r="34" spans="4:9">
      <c r="D34" s="7"/>
      <c r="I34" s="7"/>
    </row>
    <row r="35" spans="4:9">
      <c r="D35" s="7"/>
      <c r="I35" s="7"/>
    </row>
    <row r="36" spans="4:9">
      <c r="D36" s="7"/>
      <c r="I36" s="7"/>
    </row>
    <row r="37" spans="4:9">
      <c r="D37" s="7"/>
      <c r="I37" s="7"/>
    </row>
  </sheetData>
  <mergeCells count="13">
    <mergeCell ref="B8:B10"/>
    <mergeCell ref="A1:E1"/>
    <mergeCell ref="A3:B3"/>
    <mergeCell ref="C3:D3"/>
    <mergeCell ref="A4:B4"/>
    <mergeCell ref="B5:B7"/>
    <mergeCell ref="E3:H3"/>
    <mergeCell ref="A20:C20"/>
    <mergeCell ref="A15:C15"/>
    <mergeCell ref="A16:C16"/>
    <mergeCell ref="A17:C17"/>
    <mergeCell ref="A18:C18"/>
    <mergeCell ref="A19:C19"/>
  </mergeCells>
  <phoneticPr fontId="6" type="noConversion"/>
  <printOptions horizontalCentered="1" verticalCentered="1"/>
  <pageMargins left="0.74750000238418579" right="0.34000000357627869" top="0.19666667282581329" bottom="0.39347222447395325" header="0.51138889789581299" footer="0.39347222447395325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V25"/>
  <sheetViews>
    <sheetView view="pageBreakPreview" zoomScale="85" zoomScaleNormal="70" zoomScaleSheetLayoutView="85" workbookViewId="0">
      <pane xSplit="4" ySplit="3" topLeftCell="E4" activePane="bottomRight" state="frozen"/>
      <selection activeCell="D23" sqref="D23"/>
      <selection pane="topRight" activeCell="D23" sqref="D23"/>
      <selection pane="bottomLeft" activeCell="D23" sqref="D23"/>
      <selection pane="bottomRight" activeCell="A16" sqref="A16"/>
    </sheetView>
  </sheetViews>
  <sheetFormatPr defaultColWidth="9"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42" t="str">
        <f>원가!C3</f>
        <v>광화문우체국 노후시설 개선공사(전기)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48" ht="30" customHeight="1">
      <c r="A2" s="43" t="s">
        <v>7</v>
      </c>
      <c r="B2" s="43" t="s">
        <v>4</v>
      </c>
      <c r="C2" s="43" t="s">
        <v>99</v>
      </c>
      <c r="D2" s="43" t="s">
        <v>98</v>
      </c>
      <c r="E2" s="43" t="s">
        <v>46</v>
      </c>
      <c r="F2" s="43"/>
      <c r="G2" s="43" t="s">
        <v>45</v>
      </c>
      <c r="H2" s="43"/>
      <c r="I2" s="43" t="s">
        <v>6</v>
      </c>
      <c r="J2" s="43"/>
      <c r="K2" s="43" t="s">
        <v>8</v>
      </c>
      <c r="L2" s="43"/>
      <c r="M2" s="43" t="s">
        <v>84</v>
      </c>
      <c r="N2" s="41" t="s">
        <v>50</v>
      </c>
      <c r="O2" s="41" t="s">
        <v>101</v>
      </c>
      <c r="P2" s="41" t="s">
        <v>105</v>
      </c>
      <c r="Q2" s="41" t="s">
        <v>47</v>
      </c>
      <c r="R2" s="41" t="s">
        <v>103</v>
      </c>
      <c r="S2" s="41" t="s">
        <v>102</v>
      </c>
      <c r="T2" s="41" t="s">
        <v>100</v>
      </c>
      <c r="U2" s="41" t="s">
        <v>52</v>
      </c>
      <c r="V2" s="41" t="s">
        <v>48</v>
      </c>
      <c r="W2" s="41" t="s">
        <v>104</v>
      </c>
      <c r="X2" s="41" t="s">
        <v>51</v>
      </c>
      <c r="Y2" s="41" t="s">
        <v>55</v>
      </c>
      <c r="Z2" s="41" t="s">
        <v>59</v>
      </c>
      <c r="AA2" s="41" t="s">
        <v>57</v>
      </c>
      <c r="AB2" s="41" t="s">
        <v>61</v>
      </c>
      <c r="AC2" s="41" t="s">
        <v>58</v>
      </c>
      <c r="AD2" s="41" t="s">
        <v>54</v>
      </c>
      <c r="AE2" s="41" t="s">
        <v>60</v>
      </c>
      <c r="AF2" s="41" t="s">
        <v>56</v>
      </c>
      <c r="AG2" s="41" t="s">
        <v>49</v>
      </c>
      <c r="AH2" s="41" t="s">
        <v>44</v>
      </c>
      <c r="AI2" s="41" t="s">
        <v>77</v>
      </c>
      <c r="AJ2" s="41" t="s">
        <v>80</v>
      </c>
      <c r="AK2" s="41" t="s">
        <v>66</v>
      </c>
      <c r="AL2" s="41" t="s">
        <v>62</v>
      </c>
      <c r="AM2" s="41" t="s">
        <v>79</v>
      </c>
      <c r="AN2" s="41" t="s">
        <v>42</v>
      </c>
      <c r="AO2" s="41" t="s">
        <v>81</v>
      </c>
      <c r="AP2" s="41" t="s">
        <v>64</v>
      </c>
      <c r="AQ2" s="41" t="s">
        <v>65</v>
      </c>
      <c r="AR2" s="41" t="s">
        <v>83</v>
      </c>
      <c r="AS2" s="41" t="s">
        <v>40</v>
      </c>
      <c r="AT2" s="41" t="s">
        <v>53</v>
      </c>
      <c r="AU2" s="41" t="s">
        <v>63</v>
      </c>
      <c r="AV2" s="41" t="s">
        <v>82</v>
      </c>
    </row>
    <row r="3" spans="1:48" ht="30" customHeight="1">
      <c r="A3" s="43"/>
      <c r="B3" s="43"/>
      <c r="C3" s="43"/>
      <c r="D3" s="43"/>
      <c r="E3" s="2" t="s">
        <v>41</v>
      </c>
      <c r="F3" s="2" t="s">
        <v>43</v>
      </c>
      <c r="G3" s="2" t="s">
        <v>41</v>
      </c>
      <c r="H3" s="2" t="s">
        <v>43</v>
      </c>
      <c r="I3" s="2" t="s">
        <v>41</v>
      </c>
      <c r="J3" s="2" t="s">
        <v>43</v>
      </c>
      <c r="K3" s="2" t="s">
        <v>41</v>
      </c>
      <c r="L3" s="2" t="s">
        <v>43</v>
      </c>
      <c r="M3" s="43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</row>
    <row r="4" spans="1:48" ht="30" customHeight="1">
      <c r="A4" s="4" t="s">
        <v>120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"/>
      <c r="O4" s="1"/>
      <c r="P4" s="1"/>
      <c r="Q4" s="3" t="s">
        <v>93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30" customHeight="1">
      <c r="A5" s="4" t="s">
        <v>115</v>
      </c>
      <c r="B5" s="4" t="s">
        <v>116</v>
      </c>
      <c r="C5" s="4" t="s">
        <v>91</v>
      </c>
      <c r="D5" s="5">
        <v>120</v>
      </c>
      <c r="E5" s="6"/>
      <c r="F5" s="6">
        <f t="shared" ref="F5:F12" si="0">TRUNC(E5*D5,0)</f>
        <v>0</v>
      </c>
      <c r="G5" s="6"/>
      <c r="H5" s="6">
        <f t="shared" ref="H5:H15" si="1">TRUNC(G5*D5,0)</f>
        <v>0</v>
      </c>
      <c r="I5" s="6"/>
      <c r="J5" s="6">
        <f t="shared" ref="J5:J12" si="2">TRUNC(I5*D5,0)</f>
        <v>0</v>
      </c>
      <c r="K5" s="6">
        <f t="shared" ref="K5:K16" si="3">TRUNC(E5+G5+I5,0)</f>
        <v>0</v>
      </c>
      <c r="L5" s="6">
        <f t="shared" ref="L5:L16" si="4">TRUNC(F5+H5+J5,0)</f>
        <v>0</v>
      </c>
      <c r="M5" s="4" t="s">
        <v>95</v>
      </c>
      <c r="N5" s="3" t="s">
        <v>39</v>
      </c>
      <c r="O5" s="3" t="s">
        <v>95</v>
      </c>
      <c r="P5" s="3" t="s">
        <v>95</v>
      </c>
      <c r="Q5" s="3" t="s">
        <v>93</v>
      </c>
      <c r="R5" s="3" t="s">
        <v>92</v>
      </c>
      <c r="S5" s="3" t="s">
        <v>94</v>
      </c>
      <c r="T5" s="3" t="s">
        <v>94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3" t="s">
        <v>95</v>
      </c>
      <c r="AS5" s="3" t="s">
        <v>95</v>
      </c>
      <c r="AT5" s="1"/>
      <c r="AU5" s="3" t="s">
        <v>38</v>
      </c>
      <c r="AV5" s="1">
        <v>2</v>
      </c>
    </row>
    <row r="6" spans="1:48" ht="30" customHeight="1">
      <c r="A6" s="4" t="s">
        <v>109</v>
      </c>
      <c r="B6" s="4" t="s">
        <v>71</v>
      </c>
      <c r="C6" s="4" t="s">
        <v>90</v>
      </c>
      <c r="D6" s="5">
        <v>240</v>
      </c>
      <c r="E6" s="6"/>
      <c r="F6" s="6">
        <f t="shared" si="0"/>
        <v>0</v>
      </c>
      <c r="G6" s="6"/>
      <c r="H6" s="6">
        <f t="shared" si="1"/>
        <v>0</v>
      </c>
      <c r="I6" s="6"/>
      <c r="J6" s="6">
        <f t="shared" si="2"/>
        <v>0</v>
      </c>
      <c r="K6" s="6">
        <f t="shared" si="3"/>
        <v>0</v>
      </c>
      <c r="L6" s="6">
        <f t="shared" si="4"/>
        <v>0</v>
      </c>
      <c r="M6" s="4" t="s">
        <v>95</v>
      </c>
      <c r="N6" s="3" t="s">
        <v>36</v>
      </c>
      <c r="O6" s="3" t="s">
        <v>95</v>
      </c>
      <c r="P6" s="3" t="s">
        <v>95</v>
      </c>
      <c r="Q6" s="3" t="s">
        <v>93</v>
      </c>
      <c r="R6" s="3" t="s">
        <v>92</v>
      </c>
      <c r="S6" s="3" t="s">
        <v>94</v>
      </c>
      <c r="T6" s="3" t="s">
        <v>94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3" t="s">
        <v>95</v>
      </c>
      <c r="AS6" s="3" t="s">
        <v>95</v>
      </c>
      <c r="AT6" s="1"/>
      <c r="AU6" s="3" t="s">
        <v>37</v>
      </c>
      <c r="AV6" s="1">
        <v>3</v>
      </c>
    </row>
    <row r="7" spans="1:48" ht="30" customHeight="1">
      <c r="A7" s="4" t="s">
        <v>35</v>
      </c>
      <c r="B7" s="4" t="s">
        <v>72</v>
      </c>
      <c r="C7" s="4" t="s">
        <v>90</v>
      </c>
      <c r="D7" s="5">
        <v>150</v>
      </c>
      <c r="E7" s="6"/>
      <c r="F7" s="6">
        <f t="shared" si="0"/>
        <v>0</v>
      </c>
      <c r="G7" s="6"/>
      <c r="H7" s="6">
        <f t="shared" si="1"/>
        <v>0</v>
      </c>
      <c r="I7" s="6"/>
      <c r="J7" s="6">
        <f t="shared" si="2"/>
        <v>0</v>
      </c>
      <c r="K7" s="6">
        <f t="shared" si="3"/>
        <v>0</v>
      </c>
      <c r="L7" s="6">
        <f t="shared" si="4"/>
        <v>0</v>
      </c>
      <c r="M7" s="4" t="s">
        <v>95</v>
      </c>
      <c r="N7" s="3" t="s">
        <v>34</v>
      </c>
      <c r="O7" s="3" t="s">
        <v>95</v>
      </c>
      <c r="P7" s="3" t="s">
        <v>95</v>
      </c>
      <c r="Q7" s="3" t="s">
        <v>93</v>
      </c>
      <c r="R7" s="3" t="s">
        <v>92</v>
      </c>
      <c r="S7" s="3" t="s">
        <v>94</v>
      </c>
      <c r="T7" s="3" t="s">
        <v>94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3" t="s">
        <v>95</v>
      </c>
      <c r="AS7" s="3" t="s">
        <v>95</v>
      </c>
      <c r="AT7" s="1"/>
      <c r="AU7" s="3" t="s">
        <v>33</v>
      </c>
      <c r="AV7" s="1">
        <v>4</v>
      </c>
    </row>
    <row r="8" spans="1:48" ht="30" customHeight="1">
      <c r="A8" s="4" t="s">
        <v>117</v>
      </c>
      <c r="B8" s="4" t="s">
        <v>96</v>
      </c>
      <c r="C8" s="4" t="s">
        <v>106</v>
      </c>
      <c r="D8" s="5">
        <v>4</v>
      </c>
      <c r="E8" s="6"/>
      <c r="F8" s="6">
        <f t="shared" si="0"/>
        <v>0</v>
      </c>
      <c r="G8" s="6"/>
      <c r="H8" s="6">
        <f t="shared" si="1"/>
        <v>0</v>
      </c>
      <c r="I8" s="6"/>
      <c r="J8" s="6">
        <f t="shared" si="2"/>
        <v>0</v>
      </c>
      <c r="K8" s="6">
        <f t="shared" si="3"/>
        <v>0</v>
      </c>
      <c r="L8" s="6">
        <f t="shared" si="4"/>
        <v>0</v>
      </c>
      <c r="M8" s="4" t="s">
        <v>95</v>
      </c>
      <c r="N8" s="3" t="s">
        <v>32</v>
      </c>
      <c r="O8" s="3" t="s">
        <v>95</v>
      </c>
      <c r="P8" s="3" t="s">
        <v>95</v>
      </c>
      <c r="Q8" s="3" t="s">
        <v>93</v>
      </c>
      <c r="R8" s="3" t="s">
        <v>92</v>
      </c>
      <c r="S8" s="3" t="s">
        <v>94</v>
      </c>
      <c r="T8" s="3" t="s">
        <v>94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3" t="s">
        <v>95</v>
      </c>
      <c r="AS8" s="3" t="s">
        <v>95</v>
      </c>
      <c r="AT8" s="1"/>
      <c r="AU8" s="3" t="s">
        <v>31</v>
      </c>
      <c r="AV8" s="1">
        <v>5</v>
      </c>
    </row>
    <row r="9" spans="1:48" ht="30" customHeight="1">
      <c r="A9" s="4" t="s">
        <v>67</v>
      </c>
      <c r="B9" s="4" t="s">
        <v>9</v>
      </c>
      <c r="C9" s="4" t="s">
        <v>106</v>
      </c>
      <c r="D9" s="5">
        <v>3</v>
      </c>
      <c r="E9" s="6"/>
      <c r="F9" s="6">
        <f t="shared" si="0"/>
        <v>0</v>
      </c>
      <c r="G9" s="6"/>
      <c r="H9" s="6">
        <f t="shared" si="1"/>
        <v>0</v>
      </c>
      <c r="I9" s="6"/>
      <c r="J9" s="6">
        <f t="shared" si="2"/>
        <v>0</v>
      </c>
      <c r="K9" s="6">
        <f t="shared" si="3"/>
        <v>0</v>
      </c>
      <c r="L9" s="6">
        <f t="shared" si="4"/>
        <v>0</v>
      </c>
      <c r="M9" s="4" t="s">
        <v>95</v>
      </c>
      <c r="N9" s="3" t="s">
        <v>23</v>
      </c>
      <c r="O9" s="3" t="s">
        <v>95</v>
      </c>
      <c r="P9" s="3" t="s">
        <v>95</v>
      </c>
      <c r="Q9" s="3" t="s">
        <v>93</v>
      </c>
      <c r="R9" s="3" t="s">
        <v>92</v>
      </c>
      <c r="S9" s="3" t="s">
        <v>94</v>
      </c>
      <c r="T9" s="3" t="s">
        <v>94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3" t="s">
        <v>95</v>
      </c>
      <c r="AS9" s="3" t="s">
        <v>95</v>
      </c>
      <c r="AT9" s="1"/>
      <c r="AU9" s="3" t="s">
        <v>24</v>
      </c>
      <c r="AV9" s="1">
        <v>6</v>
      </c>
    </row>
    <row r="10" spans="1:48" ht="30" customHeight="1">
      <c r="A10" s="4" t="s">
        <v>19</v>
      </c>
      <c r="B10" s="4" t="s">
        <v>68</v>
      </c>
      <c r="C10" s="4" t="s">
        <v>106</v>
      </c>
      <c r="D10" s="5">
        <v>5</v>
      </c>
      <c r="E10" s="6"/>
      <c r="F10" s="6">
        <f t="shared" si="0"/>
        <v>0</v>
      </c>
      <c r="G10" s="6"/>
      <c r="H10" s="6">
        <f t="shared" si="1"/>
        <v>0</v>
      </c>
      <c r="I10" s="6"/>
      <c r="J10" s="6">
        <f t="shared" si="2"/>
        <v>0</v>
      </c>
      <c r="K10" s="6">
        <f t="shared" si="3"/>
        <v>0</v>
      </c>
      <c r="L10" s="6">
        <f t="shared" si="4"/>
        <v>0</v>
      </c>
      <c r="M10" s="4" t="s">
        <v>95</v>
      </c>
      <c r="N10" s="3" t="s">
        <v>26</v>
      </c>
      <c r="O10" s="3" t="s">
        <v>95</v>
      </c>
      <c r="P10" s="3" t="s">
        <v>95</v>
      </c>
      <c r="Q10" s="3" t="s">
        <v>93</v>
      </c>
      <c r="R10" s="3" t="s">
        <v>92</v>
      </c>
      <c r="S10" s="3" t="s">
        <v>94</v>
      </c>
      <c r="T10" s="3" t="s">
        <v>94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3" t="s">
        <v>95</v>
      </c>
      <c r="AS10" s="3" t="s">
        <v>95</v>
      </c>
      <c r="AT10" s="1"/>
      <c r="AU10" s="3" t="s">
        <v>25</v>
      </c>
      <c r="AV10" s="1">
        <v>12</v>
      </c>
    </row>
    <row r="11" spans="1:48" ht="30" customHeight="1">
      <c r="A11" s="4" t="s">
        <v>111</v>
      </c>
      <c r="B11" s="4" t="s">
        <v>118</v>
      </c>
      <c r="C11" s="4" t="s">
        <v>106</v>
      </c>
      <c r="D11" s="5">
        <v>2</v>
      </c>
      <c r="E11" s="6"/>
      <c r="F11" s="6">
        <f t="shared" si="0"/>
        <v>0</v>
      </c>
      <c r="G11" s="6"/>
      <c r="H11" s="6">
        <f t="shared" si="1"/>
        <v>0</v>
      </c>
      <c r="I11" s="6"/>
      <c r="J11" s="6">
        <f t="shared" si="2"/>
        <v>0</v>
      </c>
      <c r="K11" s="6">
        <f t="shared" si="3"/>
        <v>0</v>
      </c>
      <c r="L11" s="6">
        <f t="shared" si="4"/>
        <v>0</v>
      </c>
      <c r="M11" s="4" t="s">
        <v>95</v>
      </c>
      <c r="N11" s="3" t="s">
        <v>28</v>
      </c>
      <c r="O11" s="3" t="s">
        <v>95</v>
      </c>
      <c r="P11" s="3" t="s">
        <v>95</v>
      </c>
      <c r="Q11" s="3" t="s">
        <v>93</v>
      </c>
      <c r="R11" s="3" t="s">
        <v>92</v>
      </c>
      <c r="S11" s="3" t="s">
        <v>94</v>
      </c>
      <c r="T11" s="3" t="s">
        <v>94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3" t="s">
        <v>95</v>
      </c>
      <c r="AS11" s="3" t="s">
        <v>95</v>
      </c>
      <c r="AT11" s="1"/>
      <c r="AU11" s="3" t="s">
        <v>27</v>
      </c>
      <c r="AV11" s="1">
        <v>13</v>
      </c>
    </row>
    <row r="12" spans="1:48" ht="30" customHeight="1">
      <c r="A12" s="4" t="s">
        <v>70</v>
      </c>
      <c r="B12" s="5" t="s">
        <v>0</v>
      </c>
      <c r="C12" s="4" t="s">
        <v>106</v>
      </c>
      <c r="D12" s="5">
        <v>3</v>
      </c>
      <c r="E12" s="6"/>
      <c r="F12" s="6">
        <f t="shared" si="0"/>
        <v>0</v>
      </c>
      <c r="G12" s="6"/>
      <c r="H12" s="6">
        <f t="shared" si="1"/>
        <v>0</v>
      </c>
      <c r="I12" s="6"/>
      <c r="J12" s="6">
        <f t="shared" si="2"/>
        <v>0</v>
      </c>
      <c r="K12" s="6">
        <f t="shared" si="3"/>
        <v>0</v>
      </c>
      <c r="L12" s="6">
        <f t="shared" si="4"/>
        <v>0</v>
      </c>
      <c r="M12" s="4" t="s">
        <v>95</v>
      </c>
      <c r="N12" s="3" t="s">
        <v>29</v>
      </c>
      <c r="O12" s="3" t="s">
        <v>95</v>
      </c>
      <c r="P12" s="3" t="s">
        <v>95</v>
      </c>
      <c r="Q12" s="3" t="s">
        <v>93</v>
      </c>
      <c r="R12" s="3" t="s">
        <v>92</v>
      </c>
      <c r="S12" s="3" t="s">
        <v>94</v>
      </c>
      <c r="T12" s="3" t="s">
        <v>94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3" t="s">
        <v>95</v>
      </c>
      <c r="AS12" s="3" t="s">
        <v>95</v>
      </c>
      <c r="AT12" s="1"/>
      <c r="AU12" s="3" t="s">
        <v>30</v>
      </c>
      <c r="AV12" s="1">
        <v>14</v>
      </c>
    </row>
    <row r="13" spans="1:48" ht="30" customHeight="1">
      <c r="A13" s="5" t="s">
        <v>122</v>
      </c>
      <c r="B13" s="5" t="s">
        <v>18</v>
      </c>
      <c r="C13" s="5" t="s">
        <v>97</v>
      </c>
      <c r="D13" s="5">
        <v>4</v>
      </c>
      <c r="E13" s="6"/>
      <c r="F13" s="6"/>
      <c r="G13" s="6"/>
      <c r="H13" s="6">
        <f t="shared" si="1"/>
        <v>0</v>
      </c>
      <c r="I13" s="6"/>
      <c r="J13" s="6"/>
      <c r="K13" s="6">
        <f t="shared" si="3"/>
        <v>0</v>
      </c>
      <c r="L13" s="6">
        <f t="shared" si="4"/>
        <v>0</v>
      </c>
      <c r="M13" s="4"/>
      <c r="N13" s="3"/>
      <c r="O13" s="3"/>
      <c r="P13" s="3"/>
      <c r="Q13" s="3"/>
      <c r="R13" s="3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3"/>
      <c r="AS13" s="3"/>
      <c r="AT13" s="1"/>
      <c r="AU13" s="3"/>
      <c r="AV13" s="1"/>
    </row>
    <row r="14" spans="1:48" ht="30" customHeight="1">
      <c r="A14" s="5" t="s">
        <v>124</v>
      </c>
      <c r="B14" s="5"/>
      <c r="C14" s="5" t="s">
        <v>89</v>
      </c>
      <c r="D14" s="5">
        <v>1</v>
      </c>
      <c r="E14" s="6"/>
      <c r="F14" s="6"/>
      <c r="G14" s="6"/>
      <c r="H14" s="6">
        <f t="shared" si="1"/>
        <v>0</v>
      </c>
      <c r="I14" s="6"/>
      <c r="J14" s="6"/>
      <c r="K14" s="6">
        <f t="shared" si="3"/>
        <v>0</v>
      </c>
      <c r="L14" s="6">
        <f t="shared" si="4"/>
        <v>0</v>
      </c>
      <c r="M14" s="4"/>
      <c r="N14" s="3"/>
      <c r="O14" s="3"/>
      <c r="P14" s="3"/>
      <c r="Q14" s="3"/>
      <c r="R14" s="3"/>
      <c r="S14" s="3"/>
      <c r="T14" s="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3"/>
      <c r="AS14" s="3"/>
      <c r="AT14" s="1"/>
      <c r="AU14" s="3"/>
      <c r="AV14" s="1"/>
    </row>
    <row r="15" spans="1:48" ht="30" customHeight="1">
      <c r="A15" s="5" t="s">
        <v>125</v>
      </c>
      <c r="B15" s="5"/>
      <c r="C15" s="5" t="s">
        <v>89</v>
      </c>
      <c r="D15" s="5">
        <v>1</v>
      </c>
      <c r="E15" s="6"/>
      <c r="F15" s="6"/>
      <c r="G15" s="6"/>
      <c r="H15" s="6">
        <f t="shared" si="1"/>
        <v>0</v>
      </c>
      <c r="I15" s="6"/>
      <c r="J15" s="6"/>
      <c r="K15" s="6">
        <f t="shared" si="3"/>
        <v>0</v>
      </c>
      <c r="L15" s="6">
        <f t="shared" si="4"/>
        <v>0</v>
      </c>
      <c r="M15" s="4"/>
      <c r="N15" s="3"/>
      <c r="O15" s="3"/>
      <c r="P15" s="3"/>
      <c r="Q15" s="3"/>
      <c r="R15" s="3"/>
      <c r="S15" s="3"/>
      <c r="T15" s="3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3"/>
      <c r="AS15" s="3"/>
      <c r="AT15" s="1"/>
      <c r="AU15" s="3"/>
      <c r="AV15" s="1"/>
    </row>
    <row r="16" spans="1:48" ht="30" customHeight="1">
      <c r="A16" s="5" t="s">
        <v>107</v>
      </c>
      <c r="B16" s="5" t="s">
        <v>121</v>
      </c>
      <c r="C16" s="5" t="s">
        <v>123</v>
      </c>
      <c r="D16" s="5">
        <v>1</v>
      </c>
      <c r="E16" s="6"/>
      <c r="F16" s="6">
        <f>TRUNC(E16*D16,0)</f>
        <v>0</v>
      </c>
      <c r="G16" s="5"/>
      <c r="H16" s="5"/>
      <c r="I16" s="5"/>
      <c r="J16" s="5"/>
      <c r="K16" s="6">
        <f t="shared" si="3"/>
        <v>0</v>
      </c>
      <c r="L16" s="6">
        <f t="shared" si="4"/>
        <v>0</v>
      </c>
      <c r="M16" s="5"/>
    </row>
    <row r="17" spans="1:14" ht="3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4" ht="3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4" ht="3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4" ht="3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4" ht="3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4" ht="3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ht="3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4" ht="3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4" ht="30" customHeight="1">
      <c r="A25" s="5" t="s">
        <v>20</v>
      </c>
      <c r="B25" s="5"/>
      <c r="C25" s="5"/>
      <c r="D25" s="5"/>
      <c r="E25" s="5"/>
      <c r="F25" s="6">
        <f>SUM(F5:F24)</f>
        <v>0</v>
      </c>
      <c r="G25" s="5"/>
      <c r="H25" s="6">
        <f>SUM(H5:H24)</f>
        <v>0</v>
      </c>
      <c r="I25" s="5"/>
      <c r="J25" s="6">
        <f>SUM(J5:J24)</f>
        <v>0</v>
      </c>
      <c r="K25" s="5"/>
      <c r="L25" s="6">
        <f>SUM(L5:L24)</f>
        <v>0</v>
      </c>
      <c r="M25" s="5"/>
      <c r="N25" t="s">
        <v>69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6" type="noConversion"/>
  <pageMargins left="0.78694444894790649" right="0" top="0.39347222447395325" bottom="0.39347222447395325" header="0" footer="0"/>
  <pageSetup paperSize="9" scale="64" fitToHeight="0" orientation="landscape" r:id="rId1"/>
  <rowBreaks count="1" manualBreakCount="1">
    <brk id="29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원가</vt:lpstr>
      <vt:lpstr>공종별내역서</vt:lpstr>
      <vt:lpstr>공종별내역서!Print_Area</vt:lpstr>
      <vt:lpstr>공종별내역서!Print_Titles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이영우</cp:lastModifiedBy>
  <cp:revision>8</cp:revision>
  <cp:lastPrinted>2016-07-18T06:17:18Z</cp:lastPrinted>
  <dcterms:created xsi:type="dcterms:W3CDTF">2016-04-15T00:35:23Z</dcterms:created>
  <dcterms:modified xsi:type="dcterms:W3CDTF">2016-07-18T07:25:35Z</dcterms:modified>
</cp:coreProperties>
</file>