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8315" windowHeight="13905"/>
  </bookViews>
  <sheets>
    <sheet name="원가" sheetId="8" r:id="rId1"/>
    <sheet name="공종별내역서" sheetId="6" r:id="rId2"/>
  </sheets>
  <definedNames>
    <definedName name="A0">#REF!</definedName>
    <definedName name="_xlnm.Print_Area" localSheetId="1">공종별내역서!$A$1:$M$22</definedName>
    <definedName name="_xlnm.Print_Area" localSheetId="0">원가!$A$1:$I$23</definedName>
    <definedName name="_xlnm.Print_Titles" localSheetId="1">공종별내역서!$1:$3</definedName>
    <definedName name="건축목공">#REF!</definedName>
    <definedName name="계장공">#REF!</definedName>
    <definedName name="고압케이블전공">#REF!</definedName>
    <definedName name="기계공">#REF!</definedName>
    <definedName name="기계설치공">#REF!</definedName>
    <definedName name="내선전공">#REF!</definedName>
    <definedName name="도장공">#REF!</definedName>
    <definedName name="ㅁ0">#REF!</definedName>
    <definedName name="목도공">#REF!</definedName>
    <definedName name="무선안테나공">#REF!</definedName>
    <definedName name="방수공">#REF!</definedName>
    <definedName name="배관공">#REF!</definedName>
    <definedName name="배전전공">#REF!</definedName>
    <definedName name="보통인부">#REF!</definedName>
    <definedName name="비계공">#REF!</definedName>
    <definedName name="송전전공">#REF!</definedName>
    <definedName name="용접공">#REF!</definedName>
    <definedName name="저압케이블전공">#REF!</definedName>
    <definedName name="전1">#REF!</definedName>
    <definedName name="전2">#REF!</definedName>
    <definedName name="조력공">#REF!</definedName>
    <definedName name="철공">#REF!</definedName>
    <definedName name="철근공">#REF!</definedName>
    <definedName name="콘크리트공">#REF!</definedName>
    <definedName name="통2">#REF!</definedName>
    <definedName name="통신기사1급">#REF!</definedName>
    <definedName name="통신기사2급">#REF!</definedName>
    <definedName name="통신내선공">#REF!</definedName>
    <definedName name="통신설비공">#REF!</definedName>
    <definedName name="통신외선공">#REF!</definedName>
    <definedName name="통신케이블공">#REF!</definedName>
    <definedName name="특별인부">#REF!</definedName>
    <definedName name="특케">#REF!</definedName>
    <definedName name="플랜트전공">#REF!</definedName>
    <definedName name="형틀목공">#REF!</definedName>
  </definedNames>
  <calcPr calcId="125725"/>
</workbook>
</file>

<file path=xl/calcChain.xml><?xml version="1.0" encoding="utf-8"?>
<calcChain xmlns="http://schemas.openxmlformats.org/spreadsheetml/2006/main">
  <c r="K18" i="6"/>
  <c r="J18"/>
  <c r="H18"/>
  <c r="F18"/>
  <c r="C2" i="8"/>
  <c r="J6" i="6"/>
  <c r="L6" s="1"/>
  <c r="K6"/>
  <c r="L18" l="1"/>
  <c r="D19" i="8" s="1"/>
  <c r="H8" i="6" l="1"/>
  <c r="F8"/>
  <c r="F7"/>
  <c r="J4"/>
  <c r="J8"/>
  <c r="H7"/>
  <c r="J7"/>
  <c r="K7"/>
  <c r="H5" l="1"/>
  <c r="J5"/>
  <c r="K8"/>
  <c r="H9"/>
  <c r="F5"/>
  <c r="F4"/>
  <c r="H4"/>
  <c r="L8"/>
  <c r="L7"/>
  <c r="J9"/>
  <c r="K5" l="1"/>
  <c r="L5"/>
  <c r="L4"/>
  <c r="K4"/>
  <c r="F9"/>
  <c r="K9"/>
  <c r="H11" l="1"/>
  <c r="L9"/>
  <c r="H10" l="1"/>
  <c r="H22" s="1"/>
  <c r="J10"/>
  <c r="D7" i="8" l="1"/>
  <c r="F10" i="6" l="1"/>
  <c r="K10"/>
  <c r="L10" l="1"/>
  <c r="J11" l="1"/>
  <c r="J22" s="1"/>
  <c r="D10" i="8" l="1"/>
  <c r="D8"/>
  <c r="D9" s="1"/>
  <c r="D11" l="1"/>
  <c r="D12"/>
  <c r="F11" i="6" l="1"/>
  <c r="F22" s="1"/>
  <c r="K11"/>
  <c r="L11" l="1"/>
  <c r="L22" s="1"/>
  <c r="D4" i="8"/>
  <c r="D6" s="1"/>
  <c r="D13" l="1"/>
  <c r="D14"/>
  <c r="D15" l="1"/>
  <c r="D16" s="1"/>
  <c r="D17" l="1"/>
  <c r="D18" s="1"/>
  <c r="D20" l="1"/>
  <c r="D21" s="1"/>
  <c r="D22" l="1"/>
  <c r="D23" s="1"/>
</calcChain>
</file>

<file path=xl/sharedStrings.xml><?xml version="1.0" encoding="utf-8"?>
<sst xmlns="http://schemas.openxmlformats.org/spreadsheetml/2006/main" count="223" uniqueCount="140">
  <si>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</si>
  <si>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</si>
  <si>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</si>
  <si>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</si>
  <si>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</si>
  <si>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</si>
  <si>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</si>
  <si>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</si>
  <si>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</si>
  <si>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</si>
  <si>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</si>
  <si>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</si>
  <si>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</si>
  <si>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</si>
  <si>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</si>
  <si>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</si>
  <si>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</si>
  <si>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</si>
  <si>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</si>
  <si>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</si>
  <si>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</si>
  <si>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</si>
  <si>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</si>
  <si>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</si>
  <si>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</si>
  <si>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</si>
  <si>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</si>
  <si>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</si>
  <si>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</si>
  <si>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</si>
  <si>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</si>
  <si>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</si>
  <si>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</si>
  <si>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</si>
  <si>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</si>
  <si>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</si>
  <si>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</si>
  <si>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</si>
  <si>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</si>
  <si>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</si>
  <si>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</si>
  <si>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</si>
  <si>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</si>
  <si>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</si>
  <si>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</si>
  <si>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</si>
  <si>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</si>
  <si>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010101</t>
  </si>
  <si>
    <t>현장정리</t>
  </si>
  <si>
    <t>M2</t>
  </si>
  <si>
    <t>510DB2C07C0DD8071CE19C30EEB152</t>
  </si>
  <si>
    <t>T</t>
  </si>
  <si>
    <t>F</t>
  </si>
  <si>
    <t>010101510DB2C07C0DD8071CE19C30EEB152</t>
  </si>
  <si>
    <t>510D72A07C6949A7767B9F3DCCE0E1</t>
  </si>
  <si>
    <t>010101510D72A07C6949A7767B9F3DCCE0E1</t>
  </si>
  <si>
    <t>폐기물처리비</t>
  </si>
  <si>
    <t>510DB2C07B677B87ABA3D03A57AB8D</t>
  </si>
  <si>
    <t>010101510DB2C07B677B87ABA3D03A57AB8D</t>
  </si>
  <si>
    <t>[ 합           계 ]</t>
  </si>
  <si>
    <t>TOTAL</t>
  </si>
  <si>
    <t>010102</t>
  </si>
  <si>
    <t>562B32F079F748472E08D539EFAB91D1DBFA4E</t>
  </si>
  <si>
    <t>010102562B32F079F748472E08D539EFAB91D1DBFA4E</t>
  </si>
  <si>
    <t>562B32F079F748472E08D539EFA35C3E31FFBB</t>
  </si>
  <si>
    <t>010102562B32F079F748472E08D539EFA35C3E31FFBB</t>
  </si>
  <si>
    <t>51C2A2207F40DB57CA7F613F2121</t>
  </si>
  <si>
    <t>01010251C2A2207F40DB57CA7F613F2121</t>
  </si>
  <si>
    <t>510D72A07C694887312BD4351E3AB3</t>
  </si>
  <si>
    <t>010102510D72A07C694887312BD4351E3AB3</t>
  </si>
  <si>
    <t>510D72A07F394CE7AB4A81380AE8E3</t>
  </si>
  <si>
    <t>010102510D72A07F394CE7AB4A81380AE8E3</t>
  </si>
  <si>
    <t xml:space="preserve">공 사 원 가 계 산 서 </t>
    <phoneticPr fontId="6" type="noConversion"/>
  </si>
  <si>
    <t xml:space="preserve">    공 사 명 : </t>
    <phoneticPr fontId="6" type="noConversion"/>
  </si>
  <si>
    <t>비                     목</t>
    <phoneticPr fontId="6" type="noConversion"/>
  </si>
  <si>
    <t>금           액</t>
    <phoneticPr fontId="6" type="noConversion"/>
  </si>
  <si>
    <t>구         성         비</t>
    <phoneticPr fontId="6" type="noConversion"/>
  </si>
  <si>
    <t>비        고</t>
    <phoneticPr fontId="6" type="noConversion"/>
  </si>
  <si>
    <t>재 료 비</t>
    <phoneticPr fontId="6" type="noConversion"/>
  </si>
  <si>
    <t>직  접  재  료  비</t>
    <phoneticPr fontId="6" type="noConversion"/>
  </si>
  <si>
    <t>간  접  재  료  비</t>
  </si>
  <si>
    <t>[    소      계    ]</t>
    <phoneticPr fontId="6" type="noConversion"/>
  </si>
  <si>
    <t>노</t>
  </si>
  <si>
    <t>직  접  노  무  비</t>
  </si>
  <si>
    <t>무</t>
    <phoneticPr fontId="6" type="noConversion"/>
  </si>
  <si>
    <t>간  접  노  무  비</t>
    <phoneticPr fontId="6" type="noConversion"/>
  </si>
  <si>
    <t>직접노무비 *</t>
    <phoneticPr fontId="6" type="noConversion"/>
  </si>
  <si>
    <t xml:space="preserve"> </t>
    <phoneticPr fontId="6" type="noConversion"/>
  </si>
  <si>
    <t>비</t>
  </si>
  <si>
    <t>기    계    경   비</t>
  </si>
  <si>
    <t>산  재  보  험  료</t>
  </si>
  <si>
    <t>노무비 *</t>
    <phoneticPr fontId="6" type="noConversion"/>
  </si>
  <si>
    <t>경</t>
    <phoneticPr fontId="6" type="noConversion"/>
  </si>
  <si>
    <t>고  용  보  험  료</t>
  </si>
  <si>
    <t>비</t>
    <phoneticPr fontId="6" type="noConversion"/>
  </si>
  <si>
    <t>환  경  보  전  비</t>
    <phoneticPr fontId="6" type="noConversion"/>
  </si>
  <si>
    <t>(재료비+직접노무비+기계경비) *</t>
    <phoneticPr fontId="6" type="noConversion"/>
  </si>
  <si>
    <t>기   타    경    비</t>
  </si>
  <si>
    <t>(재료비+노무비) *</t>
    <phoneticPr fontId="6" type="noConversion"/>
  </si>
  <si>
    <t>계</t>
  </si>
  <si>
    <t>일    반    관    리    비</t>
    <phoneticPr fontId="6" type="noConversion"/>
  </si>
  <si>
    <t>계 *</t>
    <phoneticPr fontId="6" type="noConversion"/>
  </si>
  <si>
    <t>이                        윤</t>
    <phoneticPr fontId="6" type="noConversion"/>
  </si>
  <si>
    <t>(노무비+경비+일반관리비) *</t>
    <phoneticPr fontId="6" type="noConversion"/>
  </si>
  <si>
    <t>공      급       가       액</t>
    <phoneticPr fontId="6" type="noConversion"/>
  </si>
  <si>
    <t>부     가    가    치    세</t>
    <phoneticPr fontId="6" type="noConversion"/>
  </si>
  <si>
    <t>공급가액 *</t>
    <phoneticPr fontId="6" type="noConversion"/>
  </si>
  <si>
    <t>도     급        금       액</t>
    <phoneticPr fontId="6" type="noConversion"/>
  </si>
  <si>
    <t>총       공      사      비</t>
    <phoneticPr fontId="6" type="noConversion"/>
  </si>
  <si>
    <t>톤</t>
    <phoneticPr fontId="1" type="noConversion"/>
  </si>
  <si>
    <t>2.5톤(수집, 상차, 운반, 처리)</t>
    <phoneticPr fontId="1" type="noConversion"/>
  </si>
  <si>
    <t>인</t>
    <phoneticPr fontId="1" type="noConversion"/>
  </si>
  <si>
    <t>보통인부</t>
    <phoneticPr fontId="1" type="noConversion"/>
  </si>
  <si>
    <t>가구 이전 재설치</t>
    <phoneticPr fontId="1" type="noConversion"/>
  </si>
  <si>
    <t>에어컨 가스 충진</t>
    <phoneticPr fontId="1" type="noConversion"/>
  </si>
  <si>
    <t>대</t>
    <phoneticPr fontId="1" type="noConversion"/>
  </si>
  <si>
    <t>비닐계 타일 철거</t>
    <phoneticPr fontId="1" type="noConversion"/>
  </si>
  <si>
    <t>450*450*3T(GR타일 동등 이상)</t>
    <phoneticPr fontId="1" type="noConversion"/>
  </si>
  <si>
    <t>비닐계 타일 설치(왁스)</t>
    <phoneticPr fontId="1" type="noConversion"/>
  </si>
  <si>
    <t>미디어라인 철거</t>
    <phoneticPr fontId="1" type="noConversion"/>
  </si>
  <si>
    <t>미디어라인 설치</t>
    <phoneticPr fontId="1" type="noConversion"/>
  </si>
  <si>
    <t>M</t>
    <phoneticPr fontId="1" type="noConversion"/>
  </si>
  <si>
    <t>천장 보수</t>
    <phoneticPr fontId="1" type="noConversion"/>
  </si>
  <si>
    <t>M2</t>
    <phoneticPr fontId="1" type="noConversion"/>
  </si>
  <si>
    <t>H=400</t>
    <phoneticPr fontId="1" type="noConversion"/>
  </si>
  <si>
    <t>2중 부착 타일 포함</t>
    <phoneticPr fontId="1" type="noConversion"/>
  </si>
  <si>
    <t>미디어라인 상부</t>
    <phoneticPr fontId="1" type="noConversion"/>
  </si>
  <si>
    <t>폐   기   물   처   리   비</t>
    <phoneticPr fontId="6" type="noConversion"/>
  </si>
  <si>
    <t>순</t>
    <phoneticPr fontId="1" type="noConversion"/>
  </si>
  <si>
    <t>공</t>
    <phoneticPr fontId="1" type="noConversion"/>
  </si>
  <si>
    <t>사</t>
    <phoneticPr fontId="1" type="noConversion"/>
  </si>
  <si>
    <t>9.9% 이하</t>
    <phoneticPr fontId="1" type="noConversion"/>
  </si>
  <si>
    <t>3.8% (법정)</t>
    <phoneticPr fontId="1" type="noConversion"/>
  </si>
  <si>
    <t>0.87% (법정)</t>
    <phoneticPr fontId="1" type="noConversion"/>
  </si>
  <si>
    <t>0.3% (법정)</t>
    <phoneticPr fontId="1" type="noConversion"/>
  </si>
  <si>
    <t>2.58% 이하</t>
    <phoneticPr fontId="1" type="noConversion"/>
  </si>
  <si>
    <t>6% 이하</t>
    <phoneticPr fontId="1" type="noConversion"/>
  </si>
  <si>
    <t>11.33% 이하</t>
    <phoneticPr fontId="1" type="noConversion"/>
  </si>
  <si>
    <t>천원 미만 절사</t>
    <phoneticPr fontId="1" type="noConversion"/>
  </si>
  <si>
    <t>[ 서울장안2동우체국 창구환경 개선공사(건축) ]</t>
    <phoneticPr fontId="1" type="noConversion"/>
  </si>
</sst>
</file>

<file path=xl/styles.xml><?xml version="1.0" encoding="utf-8"?>
<styleSheet xmlns="http://schemas.openxmlformats.org/spreadsheetml/2006/main">
  <numFmts count="12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0.000%"/>
    <numFmt numFmtId="178" formatCode="0.0%"/>
    <numFmt numFmtId="179" formatCode="0.000"/>
    <numFmt numFmtId="180" formatCode="#,##0\ &quot;F&quot;;[Red]\-#,##0\ &quot;F&quot;"/>
    <numFmt numFmtId="181" formatCode="#,##0.00\ &quot;F&quot;;[Red]\-#,##0.00\ &quot;F&quot;"/>
    <numFmt numFmtId="182" formatCode="_ * #,##0_ ;_ * \-#,##0_ ;_ * &quot;-&quot;_ ;_ @_ "/>
    <numFmt numFmtId="183" formatCode="_ * #,##0.00_ ;_ * \-#,##0.00_ ;_ * &quot;-&quot;??_ ;_ @_ "/>
    <numFmt numFmtId="184" formatCode="&quot;SFr.&quot;#,##0.00;&quot;SFr.&quot;\-#,##0.00"/>
    <numFmt numFmtId="185" formatCode="0.0%;[Red]\(0.0%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b/>
      <u/>
      <sz val="16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b/>
      <u/>
      <sz val="8"/>
      <name val="맑은 고딕"/>
      <family val="3"/>
      <charset val="129"/>
    </font>
    <font>
      <b/>
      <sz val="10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10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7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12"/>
      <name val="¹UAAA¼"/>
      <family val="3"/>
      <charset val="129"/>
    </font>
    <font>
      <sz val="8"/>
      <name val="¹UAAA¼"/>
      <family val="1"/>
      <charset val="129"/>
    </font>
    <font>
      <sz val="10"/>
      <name val="Arial"/>
      <family val="2"/>
    </font>
    <font>
      <b/>
      <sz val="12"/>
      <name val="Arial"/>
      <family val="2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7"/>
      <name val="Small Font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8" fillId="0" borderId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20" fillId="0" borderId="46" applyNumberFormat="0" applyAlignment="0" applyProtection="0">
      <alignment horizontal="left" vertical="center"/>
    </xf>
    <xf numFmtId="0" fontId="20" fillId="0" borderId="47">
      <alignment horizontal="left" vertical="center"/>
    </xf>
    <xf numFmtId="0" fontId="19" fillId="0" borderId="0"/>
    <xf numFmtId="0" fontId="21" fillId="0" borderId="0"/>
    <xf numFmtId="0" fontId="22" fillId="0" borderId="0"/>
    <xf numFmtId="0" fontId="23" fillId="0" borderId="0">
      <alignment vertical="center"/>
    </xf>
    <xf numFmtId="37" fontId="2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vertical="center"/>
    </xf>
    <xf numFmtId="10" fontId="10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1" applyFont="1" applyAlignment="1">
      <alignment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41" fontId="13" fillId="3" borderId="12" xfId="2" applyFont="1" applyFill="1" applyBorder="1" applyAlignment="1">
      <alignment vertical="center"/>
    </xf>
    <xf numFmtId="41" fontId="12" fillId="3" borderId="13" xfId="1" applyNumberFormat="1" applyFont="1" applyFill="1" applyBorder="1" applyAlignment="1">
      <alignment vertical="center" shrinkToFit="1"/>
    </xf>
    <xf numFmtId="10" fontId="12" fillId="3" borderId="14" xfId="1" applyNumberFormat="1" applyFont="1" applyFill="1" applyBorder="1" applyAlignment="1">
      <alignment horizontal="center" vertical="center"/>
    </xf>
    <xf numFmtId="41" fontId="12" fillId="3" borderId="12" xfId="2" applyFont="1" applyFill="1" applyBorder="1" applyAlignment="1">
      <alignment vertical="center"/>
    </xf>
    <xf numFmtId="0" fontId="12" fillId="3" borderId="15" xfId="1" applyFont="1" applyFill="1" applyBorder="1" applyAlignment="1">
      <alignment vertical="center"/>
    </xf>
    <xf numFmtId="0" fontId="12" fillId="3" borderId="0" xfId="1" applyFont="1" applyFill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41" fontId="12" fillId="3" borderId="19" xfId="2" applyFont="1" applyFill="1" applyBorder="1" applyAlignment="1">
      <alignment vertical="center"/>
    </xf>
    <xf numFmtId="0" fontId="12" fillId="3" borderId="20" xfId="1" applyFont="1" applyFill="1" applyBorder="1" applyAlignment="1">
      <alignment vertical="center" shrinkToFit="1"/>
    </xf>
    <xf numFmtId="10" fontId="12" fillId="3" borderId="21" xfId="1" applyNumberFormat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vertical="center"/>
    </xf>
    <xf numFmtId="0" fontId="12" fillId="3" borderId="24" xfId="1" applyFont="1" applyFill="1" applyBorder="1" applyAlignment="1">
      <alignment horizontal="center" vertical="center"/>
    </xf>
    <xf numFmtId="41" fontId="12" fillId="3" borderId="25" xfId="2" applyFont="1" applyFill="1" applyBorder="1" applyAlignment="1">
      <alignment vertical="center"/>
    </xf>
    <xf numFmtId="0" fontId="12" fillId="3" borderId="26" xfId="1" applyFont="1" applyFill="1" applyBorder="1" applyAlignment="1">
      <alignment vertical="center" shrinkToFit="1"/>
    </xf>
    <xf numFmtId="10" fontId="12" fillId="3" borderId="27" xfId="1" applyNumberFormat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41" fontId="13" fillId="3" borderId="30" xfId="2" applyFont="1" applyFill="1" applyBorder="1" applyAlignment="1">
      <alignment vertical="center"/>
    </xf>
    <xf numFmtId="0" fontId="12" fillId="3" borderId="31" xfId="1" applyFont="1" applyFill="1" applyBorder="1" applyAlignment="1">
      <alignment vertical="center" shrinkToFit="1"/>
    </xf>
    <xf numFmtId="10" fontId="12" fillId="3" borderId="32" xfId="1" applyNumberFormat="1" applyFont="1" applyFill="1" applyBorder="1" applyAlignment="1">
      <alignment horizontal="center" vertical="center"/>
    </xf>
    <xf numFmtId="41" fontId="12" fillId="3" borderId="30" xfId="2" applyFont="1" applyFill="1" applyBorder="1" applyAlignment="1">
      <alignment vertical="center"/>
    </xf>
    <xf numFmtId="0" fontId="12" fillId="3" borderId="33" xfId="1" applyFont="1" applyFill="1" applyBorder="1" applyAlignment="1">
      <alignment vertical="center"/>
    </xf>
    <xf numFmtId="0" fontId="12" fillId="3" borderId="20" xfId="1" applyFont="1" applyFill="1" applyBorder="1" applyAlignment="1">
      <alignment horizontal="right" vertical="center" shrinkToFit="1"/>
    </xf>
    <xf numFmtId="0" fontId="12" fillId="3" borderId="23" xfId="1" applyFont="1" applyFill="1" applyBorder="1" applyAlignment="1">
      <alignment horizontal="center" vertical="center"/>
    </xf>
    <xf numFmtId="41" fontId="12" fillId="3" borderId="24" xfId="2" applyFont="1" applyFill="1" applyBorder="1" applyAlignment="1">
      <alignment vertical="center"/>
    </xf>
    <xf numFmtId="0" fontId="12" fillId="3" borderId="26" xfId="1" applyFont="1" applyFill="1" applyBorder="1" applyAlignment="1">
      <alignment horizontal="right" vertical="center" shrinkToFit="1"/>
    </xf>
    <xf numFmtId="0" fontId="12" fillId="3" borderId="34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right" vertical="center" shrinkToFit="1"/>
    </xf>
    <xf numFmtId="0" fontId="12" fillId="3" borderId="35" xfId="1" applyFont="1" applyFill="1" applyBorder="1" applyAlignment="1">
      <alignment vertical="center"/>
    </xf>
    <xf numFmtId="0" fontId="14" fillId="3" borderId="0" xfId="1" applyFont="1" applyFill="1" applyBorder="1" applyAlignment="1" applyProtection="1">
      <alignment vertical="center"/>
      <protection locked="0"/>
    </xf>
    <xf numFmtId="0" fontId="12" fillId="3" borderId="36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41" fontId="12" fillId="3" borderId="11" xfId="2" applyFont="1" applyFill="1" applyBorder="1" applyAlignment="1">
      <alignment vertical="center"/>
    </xf>
    <xf numFmtId="0" fontId="12" fillId="3" borderId="13" xfId="1" applyFont="1" applyFill="1" applyBorder="1" applyAlignment="1">
      <alignment vertical="center" shrinkToFit="1"/>
    </xf>
    <xf numFmtId="41" fontId="12" fillId="3" borderId="18" xfId="2" applyFont="1" applyFill="1" applyBorder="1" applyAlignment="1">
      <alignment vertical="center"/>
    </xf>
    <xf numFmtId="177" fontId="12" fillId="3" borderId="21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41" fontId="11" fillId="3" borderId="43" xfId="2" applyFont="1" applyFill="1" applyBorder="1" applyAlignment="1">
      <alignment vertical="center"/>
    </xf>
    <xf numFmtId="0" fontId="12" fillId="3" borderId="44" xfId="1" applyFont="1" applyFill="1" applyBorder="1" applyAlignment="1">
      <alignment vertical="center" shrinkToFit="1"/>
    </xf>
    <xf numFmtId="10" fontId="12" fillId="3" borderId="41" xfId="1" applyNumberFormat="1" applyFont="1" applyFill="1" applyBorder="1" applyAlignment="1">
      <alignment horizontal="center" vertical="center"/>
    </xf>
    <xf numFmtId="41" fontId="12" fillId="3" borderId="42" xfId="2" applyFont="1" applyFill="1" applyBorder="1" applyAlignment="1">
      <alignment vertical="center"/>
    </xf>
    <xf numFmtId="0" fontId="12" fillId="3" borderId="45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0" xfId="1" applyNumberFormat="1" applyFont="1" applyAlignment="1">
      <alignment vertical="center" shrinkToFit="1"/>
    </xf>
    <xf numFmtId="10" fontId="11" fillId="0" borderId="0" xfId="3" applyNumberFormat="1" applyFont="1" applyAlignment="1">
      <alignment horizontal="center" vertical="center"/>
    </xf>
    <xf numFmtId="41" fontId="11" fillId="0" borderId="0" xfId="2" applyFont="1" applyAlignment="1">
      <alignment vertical="center"/>
    </xf>
    <xf numFmtId="41" fontId="9" fillId="0" borderId="0" xfId="2" applyFont="1" applyAlignment="1">
      <alignment vertical="center"/>
    </xf>
    <xf numFmtId="0" fontId="9" fillId="0" borderId="0" xfId="1" applyFont="1" applyAlignment="1">
      <alignment vertical="center" shrinkToFit="1"/>
    </xf>
    <xf numFmtId="10" fontId="11" fillId="0" borderId="0" xfId="1" applyNumberFormat="1" applyFont="1" applyAlignment="1">
      <alignment horizontal="center" vertical="center"/>
    </xf>
    <xf numFmtId="41" fontId="15" fillId="0" borderId="0" xfId="2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15" fillId="0" borderId="0" xfId="1" applyNumberFormat="1" applyFont="1" applyAlignment="1">
      <alignment vertical="center"/>
    </xf>
    <xf numFmtId="41" fontId="16" fillId="0" borderId="0" xfId="2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41" fontId="0" fillId="0" borderId="0" xfId="0" applyNumberFormat="1">
      <alignment vertical="center"/>
    </xf>
    <xf numFmtId="0" fontId="12" fillId="3" borderId="10" xfId="1" applyFont="1" applyFill="1" applyBorder="1" applyAlignment="1">
      <alignment horizontal="center" vertical="center" textRotation="255"/>
    </xf>
    <xf numFmtId="0" fontId="12" fillId="3" borderId="17" xfId="1" applyFont="1" applyFill="1" applyBorder="1" applyAlignment="1">
      <alignment horizontal="center" vertical="center" textRotation="255"/>
    </xf>
    <xf numFmtId="0" fontId="12" fillId="3" borderId="23" xfId="1" applyFont="1" applyFill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left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10" fontId="12" fillId="0" borderId="2" xfId="1" applyNumberFormat="1" applyFont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23">
    <cellStyle name="AeE­ [0]_¼oAI¼º " xfId="4"/>
    <cellStyle name="AeE­_¼oAI¼º " xfId="5"/>
    <cellStyle name="AÞ¸¶ [0]_¼oAI¼º " xfId="6"/>
    <cellStyle name="AÞ¸¶_¼oAI¼º " xfId="7"/>
    <cellStyle name="C￥AØ_  FAB AIA¤  " xfId="8"/>
    <cellStyle name="Comma [0]_ SG&amp;A Bridge " xfId="9"/>
    <cellStyle name="Comma_ SG&amp;A Bridge " xfId="10"/>
    <cellStyle name="Currency [0]_ SG&amp;A Bridge " xfId="11"/>
    <cellStyle name="Currency_ SG&amp;A Bridge " xfId="12"/>
    <cellStyle name="Header1" xfId="13"/>
    <cellStyle name="Header2" xfId="14"/>
    <cellStyle name="no dec" xfId="19"/>
    <cellStyle name="Normal_ SG&amp;A Bridge " xfId="15"/>
    <cellStyle name="백분율 2" xfId="3"/>
    <cellStyle name="뷭?_BOOKSHIP" xfId="16"/>
    <cellStyle name="쉼표 [0] 2" xfId="2"/>
    <cellStyle name="쉼표 2" xfId="20"/>
    <cellStyle name="지정되지 않음" xfId="17"/>
    <cellStyle name="콤마 [0]_0ev2ylkxWrYu3fuyhscofzrLK" xfId="21"/>
    <cellStyle name="콤마_0ev2ylkxWrYu3fuyhscofzrLK" xfId="22"/>
    <cellStyle name="표준" xfId="0" builtinId="0"/>
    <cellStyle name="표준 2" xfId="1"/>
    <cellStyle name="표준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view="pageBreakPreview" zoomScaleNormal="110" zoomScaleSheetLayoutView="100" workbookViewId="0">
      <selection activeCell="I8" sqref="I8"/>
    </sheetView>
  </sheetViews>
  <sheetFormatPr defaultRowHeight="16.5"/>
  <cols>
    <col min="1" max="2" width="5.375" style="10" customWidth="1"/>
    <col min="3" max="3" width="28.125" style="10" customWidth="1"/>
    <col min="4" max="4" width="23.75" style="10" customWidth="1"/>
    <col min="5" max="5" width="25.5" style="67" customWidth="1"/>
    <col min="6" max="6" width="7.875" style="68" customWidth="1"/>
    <col min="7" max="7" width="1.75" style="68" customWidth="1"/>
    <col min="8" max="8" width="8.125" style="66" customWidth="1"/>
    <col min="9" max="9" width="17.625" style="10" customWidth="1"/>
    <col min="10" max="10" width="33.25" style="10" customWidth="1"/>
    <col min="11" max="256" width="9" style="10"/>
    <col min="257" max="258" width="5.375" style="10" customWidth="1"/>
    <col min="259" max="259" width="29" style="10" customWidth="1"/>
    <col min="260" max="260" width="26.625" style="10" customWidth="1"/>
    <col min="261" max="261" width="25.5" style="10" customWidth="1"/>
    <col min="262" max="262" width="7.875" style="10" customWidth="1"/>
    <col min="263" max="263" width="1.75" style="10" customWidth="1"/>
    <col min="264" max="264" width="8.125" style="10" customWidth="1"/>
    <col min="265" max="265" width="19.125" style="10" customWidth="1"/>
    <col min="266" max="266" width="33.25" style="10" customWidth="1"/>
    <col min="267" max="512" width="9" style="10"/>
    <col min="513" max="514" width="5.375" style="10" customWidth="1"/>
    <col min="515" max="515" width="29" style="10" customWidth="1"/>
    <col min="516" max="516" width="26.625" style="10" customWidth="1"/>
    <col min="517" max="517" width="25.5" style="10" customWidth="1"/>
    <col min="518" max="518" width="7.875" style="10" customWidth="1"/>
    <col min="519" max="519" width="1.75" style="10" customWidth="1"/>
    <col min="520" max="520" width="8.125" style="10" customWidth="1"/>
    <col min="521" max="521" width="19.125" style="10" customWidth="1"/>
    <col min="522" max="522" width="33.25" style="10" customWidth="1"/>
    <col min="523" max="768" width="9" style="10"/>
    <col min="769" max="770" width="5.375" style="10" customWidth="1"/>
    <col min="771" max="771" width="29" style="10" customWidth="1"/>
    <col min="772" max="772" width="26.625" style="10" customWidth="1"/>
    <col min="773" max="773" width="25.5" style="10" customWidth="1"/>
    <col min="774" max="774" width="7.875" style="10" customWidth="1"/>
    <col min="775" max="775" width="1.75" style="10" customWidth="1"/>
    <col min="776" max="776" width="8.125" style="10" customWidth="1"/>
    <col min="777" max="777" width="19.125" style="10" customWidth="1"/>
    <col min="778" max="778" width="33.25" style="10" customWidth="1"/>
    <col min="779" max="1024" width="9" style="10"/>
    <col min="1025" max="1026" width="5.375" style="10" customWidth="1"/>
    <col min="1027" max="1027" width="29" style="10" customWidth="1"/>
    <col min="1028" max="1028" width="26.625" style="10" customWidth="1"/>
    <col min="1029" max="1029" width="25.5" style="10" customWidth="1"/>
    <col min="1030" max="1030" width="7.875" style="10" customWidth="1"/>
    <col min="1031" max="1031" width="1.75" style="10" customWidth="1"/>
    <col min="1032" max="1032" width="8.125" style="10" customWidth="1"/>
    <col min="1033" max="1033" width="19.125" style="10" customWidth="1"/>
    <col min="1034" max="1034" width="33.25" style="10" customWidth="1"/>
    <col min="1035" max="1280" width="9" style="10"/>
    <col min="1281" max="1282" width="5.375" style="10" customWidth="1"/>
    <col min="1283" max="1283" width="29" style="10" customWidth="1"/>
    <col min="1284" max="1284" width="26.625" style="10" customWidth="1"/>
    <col min="1285" max="1285" width="25.5" style="10" customWidth="1"/>
    <col min="1286" max="1286" width="7.875" style="10" customWidth="1"/>
    <col min="1287" max="1287" width="1.75" style="10" customWidth="1"/>
    <col min="1288" max="1288" width="8.125" style="10" customWidth="1"/>
    <col min="1289" max="1289" width="19.125" style="10" customWidth="1"/>
    <col min="1290" max="1290" width="33.25" style="10" customWidth="1"/>
    <col min="1291" max="1536" width="9" style="10"/>
    <col min="1537" max="1538" width="5.375" style="10" customWidth="1"/>
    <col min="1539" max="1539" width="29" style="10" customWidth="1"/>
    <col min="1540" max="1540" width="26.625" style="10" customWidth="1"/>
    <col min="1541" max="1541" width="25.5" style="10" customWidth="1"/>
    <col min="1542" max="1542" width="7.875" style="10" customWidth="1"/>
    <col min="1543" max="1543" width="1.75" style="10" customWidth="1"/>
    <col min="1544" max="1544" width="8.125" style="10" customWidth="1"/>
    <col min="1545" max="1545" width="19.125" style="10" customWidth="1"/>
    <col min="1546" max="1546" width="33.25" style="10" customWidth="1"/>
    <col min="1547" max="1792" width="9" style="10"/>
    <col min="1793" max="1794" width="5.375" style="10" customWidth="1"/>
    <col min="1795" max="1795" width="29" style="10" customWidth="1"/>
    <col min="1796" max="1796" width="26.625" style="10" customWidth="1"/>
    <col min="1797" max="1797" width="25.5" style="10" customWidth="1"/>
    <col min="1798" max="1798" width="7.875" style="10" customWidth="1"/>
    <col min="1799" max="1799" width="1.75" style="10" customWidth="1"/>
    <col min="1800" max="1800" width="8.125" style="10" customWidth="1"/>
    <col min="1801" max="1801" width="19.125" style="10" customWidth="1"/>
    <col min="1802" max="1802" width="33.25" style="10" customWidth="1"/>
    <col min="1803" max="2048" width="9" style="10"/>
    <col min="2049" max="2050" width="5.375" style="10" customWidth="1"/>
    <col min="2051" max="2051" width="29" style="10" customWidth="1"/>
    <col min="2052" max="2052" width="26.625" style="10" customWidth="1"/>
    <col min="2053" max="2053" width="25.5" style="10" customWidth="1"/>
    <col min="2054" max="2054" width="7.875" style="10" customWidth="1"/>
    <col min="2055" max="2055" width="1.75" style="10" customWidth="1"/>
    <col min="2056" max="2056" width="8.125" style="10" customWidth="1"/>
    <col min="2057" max="2057" width="19.125" style="10" customWidth="1"/>
    <col min="2058" max="2058" width="33.25" style="10" customWidth="1"/>
    <col min="2059" max="2304" width="9" style="10"/>
    <col min="2305" max="2306" width="5.375" style="10" customWidth="1"/>
    <col min="2307" max="2307" width="29" style="10" customWidth="1"/>
    <col min="2308" max="2308" width="26.625" style="10" customWidth="1"/>
    <col min="2309" max="2309" width="25.5" style="10" customWidth="1"/>
    <col min="2310" max="2310" width="7.875" style="10" customWidth="1"/>
    <col min="2311" max="2311" width="1.75" style="10" customWidth="1"/>
    <col min="2312" max="2312" width="8.125" style="10" customWidth="1"/>
    <col min="2313" max="2313" width="19.125" style="10" customWidth="1"/>
    <col min="2314" max="2314" width="33.25" style="10" customWidth="1"/>
    <col min="2315" max="2560" width="9" style="10"/>
    <col min="2561" max="2562" width="5.375" style="10" customWidth="1"/>
    <col min="2563" max="2563" width="29" style="10" customWidth="1"/>
    <col min="2564" max="2564" width="26.625" style="10" customWidth="1"/>
    <col min="2565" max="2565" width="25.5" style="10" customWidth="1"/>
    <col min="2566" max="2566" width="7.875" style="10" customWidth="1"/>
    <col min="2567" max="2567" width="1.75" style="10" customWidth="1"/>
    <col min="2568" max="2568" width="8.125" style="10" customWidth="1"/>
    <col min="2569" max="2569" width="19.125" style="10" customWidth="1"/>
    <col min="2570" max="2570" width="33.25" style="10" customWidth="1"/>
    <col min="2571" max="2816" width="9" style="10"/>
    <col min="2817" max="2818" width="5.375" style="10" customWidth="1"/>
    <col min="2819" max="2819" width="29" style="10" customWidth="1"/>
    <col min="2820" max="2820" width="26.625" style="10" customWidth="1"/>
    <col min="2821" max="2821" width="25.5" style="10" customWidth="1"/>
    <col min="2822" max="2822" width="7.875" style="10" customWidth="1"/>
    <col min="2823" max="2823" width="1.75" style="10" customWidth="1"/>
    <col min="2824" max="2824" width="8.125" style="10" customWidth="1"/>
    <col min="2825" max="2825" width="19.125" style="10" customWidth="1"/>
    <col min="2826" max="2826" width="33.25" style="10" customWidth="1"/>
    <col min="2827" max="3072" width="9" style="10"/>
    <col min="3073" max="3074" width="5.375" style="10" customWidth="1"/>
    <col min="3075" max="3075" width="29" style="10" customWidth="1"/>
    <col min="3076" max="3076" width="26.625" style="10" customWidth="1"/>
    <col min="3077" max="3077" width="25.5" style="10" customWidth="1"/>
    <col min="3078" max="3078" width="7.875" style="10" customWidth="1"/>
    <col min="3079" max="3079" width="1.75" style="10" customWidth="1"/>
    <col min="3080" max="3080" width="8.125" style="10" customWidth="1"/>
    <col min="3081" max="3081" width="19.125" style="10" customWidth="1"/>
    <col min="3082" max="3082" width="33.25" style="10" customWidth="1"/>
    <col min="3083" max="3328" width="9" style="10"/>
    <col min="3329" max="3330" width="5.375" style="10" customWidth="1"/>
    <col min="3331" max="3331" width="29" style="10" customWidth="1"/>
    <col min="3332" max="3332" width="26.625" style="10" customWidth="1"/>
    <col min="3333" max="3333" width="25.5" style="10" customWidth="1"/>
    <col min="3334" max="3334" width="7.875" style="10" customWidth="1"/>
    <col min="3335" max="3335" width="1.75" style="10" customWidth="1"/>
    <col min="3336" max="3336" width="8.125" style="10" customWidth="1"/>
    <col min="3337" max="3337" width="19.125" style="10" customWidth="1"/>
    <col min="3338" max="3338" width="33.25" style="10" customWidth="1"/>
    <col min="3339" max="3584" width="9" style="10"/>
    <col min="3585" max="3586" width="5.375" style="10" customWidth="1"/>
    <col min="3587" max="3587" width="29" style="10" customWidth="1"/>
    <col min="3588" max="3588" width="26.625" style="10" customWidth="1"/>
    <col min="3589" max="3589" width="25.5" style="10" customWidth="1"/>
    <col min="3590" max="3590" width="7.875" style="10" customWidth="1"/>
    <col min="3591" max="3591" width="1.75" style="10" customWidth="1"/>
    <col min="3592" max="3592" width="8.125" style="10" customWidth="1"/>
    <col min="3593" max="3593" width="19.125" style="10" customWidth="1"/>
    <col min="3594" max="3594" width="33.25" style="10" customWidth="1"/>
    <col min="3595" max="3840" width="9" style="10"/>
    <col min="3841" max="3842" width="5.375" style="10" customWidth="1"/>
    <col min="3843" max="3843" width="29" style="10" customWidth="1"/>
    <col min="3844" max="3844" width="26.625" style="10" customWidth="1"/>
    <col min="3845" max="3845" width="25.5" style="10" customWidth="1"/>
    <col min="3846" max="3846" width="7.875" style="10" customWidth="1"/>
    <col min="3847" max="3847" width="1.75" style="10" customWidth="1"/>
    <col min="3848" max="3848" width="8.125" style="10" customWidth="1"/>
    <col min="3849" max="3849" width="19.125" style="10" customWidth="1"/>
    <col min="3850" max="3850" width="33.25" style="10" customWidth="1"/>
    <col min="3851" max="4096" width="9" style="10"/>
    <col min="4097" max="4098" width="5.375" style="10" customWidth="1"/>
    <col min="4099" max="4099" width="29" style="10" customWidth="1"/>
    <col min="4100" max="4100" width="26.625" style="10" customWidth="1"/>
    <col min="4101" max="4101" width="25.5" style="10" customWidth="1"/>
    <col min="4102" max="4102" width="7.875" style="10" customWidth="1"/>
    <col min="4103" max="4103" width="1.75" style="10" customWidth="1"/>
    <col min="4104" max="4104" width="8.125" style="10" customWidth="1"/>
    <col min="4105" max="4105" width="19.125" style="10" customWidth="1"/>
    <col min="4106" max="4106" width="33.25" style="10" customWidth="1"/>
    <col min="4107" max="4352" width="9" style="10"/>
    <col min="4353" max="4354" width="5.375" style="10" customWidth="1"/>
    <col min="4355" max="4355" width="29" style="10" customWidth="1"/>
    <col min="4356" max="4356" width="26.625" style="10" customWidth="1"/>
    <col min="4357" max="4357" width="25.5" style="10" customWidth="1"/>
    <col min="4358" max="4358" width="7.875" style="10" customWidth="1"/>
    <col min="4359" max="4359" width="1.75" style="10" customWidth="1"/>
    <col min="4360" max="4360" width="8.125" style="10" customWidth="1"/>
    <col min="4361" max="4361" width="19.125" style="10" customWidth="1"/>
    <col min="4362" max="4362" width="33.25" style="10" customWidth="1"/>
    <col min="4363" max="4608" width="9" style="10"/>
    <col min="4609" max="4610" width="5.375" style="10" customWidth="1"/>
    <col min="4611" max="4611" width="29" style="10" customWidth="1"/>
    <col min="4612" max="4612" width="26.625" style="10" customWidth="1"/>
    <col min="4613" max="4613" width="25.5" style="10" customWidth="1"/>
    <col min="4614" max="4614" width="7.875" style="10" customWidth="1"/>
    <col min="4615" max="4615" width="1.75" style="10" customWidth="1"/>
    <col min="4616" max="4616" width="8.125" style="10" customWidth="1"/>
    <col min="4617" max="4617" width="19.125" style="10" customWidth="1"/>
    <col min="4618" max="4618" width="33.25" style="10" customWidth="1"/>
    <col min="4619" max="4864" width="9" style="10"/>
    <col min="4865" max="4866" width="5.375" style="10" customWidth="1"/>
    <col min="4867" max="4867" width="29" style="10" customWidth="1"/>
    <col min="4868" max="4868" width="26.625" style="10" customWidth="1"/>
    <col min="4869" max="4869" width="25.5" style="10" customWidth="1"/>
    <col min="4870" max="4870" width="7.875" style="10" customWidth="1"/>
    <col min="4871" max="4871" width="1.75" style="10" customWidth="1"/>
    <col min="4872" max="4872" width="8.125" style="10" customWidth="1"/>
    <col min="4873" max="4873" width="19.125" style="10" customWidth="1"/>
    <col min="4874" max="4874" width="33.25" style="10" customWidth="1"/>
    <col min="4875" max="5120" width="9" style="10"/>
    <col min="5121" max="5122" width="5.375" style="10" customWidth="1"/>
    <col min="5123" max="5123" width="29" style="10" customWidth="1"/>
    <col min="5124" max="5124" width="26.625" style="10" customWidth="1"/>
    <col min="5125" max="5125" width="25.5" style="10" customWidth="1"/>
    <col min="5126" max="5126" width="7.875" style="10" customWidth="1"/>
    <col min="5127" max="5127" width="1.75" style="10" customWidth="1"/>
    <col min="5128" max="5128" width="8.125" style="10" customWidth="1"/>
    <col min="5129" max="5129" width="19.125" style="10" customWidth="1"/>
    <col min="5130" max="5130" width="33.25" style="10" customWidth="1"/>
    <col min="5131" max="5376" width="9" style="10"/>
    <col min="5377" max="5378" width="5.375" style="10" customWidth="1"/>
    <col min="5379" max="5379" width="29" style="10" customWidth="1"/>
    <col min="5380" max="5380" width="26.625" style="10" customWidth="1"/>
    <col min="5381" max="5381" width="25.5" style="10" customWidth="1"/>
    <col min="5382" max="5382" width="7.875" style="10" customWidth="1"/>
    <col min="5383" max="5383" width="1.75" style="10" customWidth="1"/>
    <col min="5384" max="5384" width="8.125" style="10" customWidth="1"/>
    <col min="5385" max="5385" width="19.125" style="10" customWidth="1"/>
    <col min="5386" max="5386" width="33.25" style="10" customWidth="1"/>
    <col min="5387" max="5632" width="9" style="10"/>
    <col min="5633" max="5634" width="5.375" style="10" customWidth="1"/>
    <col min="5635" max="5635" width="29" style="10" customWidth="1"/>
    <col min="5636" max="5636" width="26.625" style="10" customWidth="1"/>
    <col min="5637" max="5637" width="25.5" style="10" customWidth="1"/>
    <col min="5638" max="5638" width="7.875" style="10" customWidth="1"/>
    <col min="5639" max="5639" width="1.75" style="10" customWidth="1"/>
    <col min="5640" max="5640" width="8.125" style="10" customWidth="1"/>
    <col min="5641" max="5641" width="19.125" style="10" customWidth="1"/>
    <col min="5642" max="5642" width="33.25" style="10" customWidth="1"/>
    <col min="5643" max="5888" width="9" style="10"/>
    <col min="5889" max="5890" width="5.375" style="10" customWidth="1"/>
    <col min="5891" max="5891" width="29" style="10" customWidth="1"/>
    <col min="5892" max="5892" width="26.625" style="10" customWidth="1"/>
    <col min="5893" max="5893" width="25.5" style="10" customWidth="1"/>
    <col min="5894" max="5894" width="7.875" style="10" customWidth="1"/>
    <col min="5895" max="5895" width="1.75" style="10" customWidth="1"/>
    <col min="5896" max="5896" width="8.125" style="10" customWidth="1"/>
    <col min="5897" max="5897" width="19.125" style="10" customWidth="1"/>
    <col min="5898" max="5898" width="33.25" style="10" customWidth="1"/>
    <col min="5899" max="6144" width="9" style="10"/>
    <col min="6145" max="6146" width="5.375" style="10" customWidth="1"/>
    <col min="6147" max="6147" width="29" style="10" customWidth="1"/>
    <col min="6148" max="6148" width="26.625" style="10" customWidth="1"/>
    <col min="6149" max="6149" width="25.5" style="10" customWidth="1"/>
    <col min="6150" max="6150" width="7.875" style="10" customWidth="1"/>
    <col min="6151" max="6151" width="1.75" style="10" customWidth="1"/>
    <col min="6152" max="6152" width="8.125" style="10" customWidth="1"/>
    <col min="6153" max="6153" width="19.125" style="10" customWidth="1"/>
    <col min="6154" max="6154" width="33.25" style="10" customWidth="1"/>
    <col min="6155" max="6400" width="9" style="10"/>
    <col min="6401" max="6402" width="5.375" style="10" customWidth="1"/>
    <col min="6403" max="6403" width="29" style="10" customWidth="1"/>
    <col min="6404" max="6404" width="26.625" style="10" customWidth="1"/>
    <col min="6405" max="6405" width="25.5" style="10" customWidth="1"/>
    <col min="6406" max="6406" width="7.875" style="10" customWidth="1"/>
    <col min="6407" max="6407" width="1.75" style="10" customWidth="1"/>
    <col min="6408" max="6408" width="8.125" style="10" customWidth="1"/>
    <col min="6409" max="6409" width="19.125" style="10" customWidth="1"/>
    <col min="6410" max="6410" width="33.25" style="10" customWidth="1"/>
    <col min="6411" max="6656" width="9" style="10"/>
    <col min="6657" max="6658" width="5.375" style="10" customWidth="1"/>
    <col min="6659" max="6659" width="29" style="10" customWidth="1"/>
    <col min="6660" max="6660" width="26.625" style="10" customWidth="1"/>
    <col min="6661" max="6661" width="25.5" style="10" customWidth="1"/>
    <col min="6662" max="6662" width="7.875" style="10" customWidth="1"/>
    <col min="6663" max="6663" width="1.75" style="10" customWidth="1"/>
    <col min="6664" max="6664" width="8.125" style="10" customWidth="1"/>
    <col min="6665" max="6665" width="19.125" style="10" customWidth="1"/>
    <col min="6666" max="6666" width="33.25" style="10" customWidth="1"/>
    <col min="6667" max="6912" width="9" style="10"/>
    <col min="6913" max="6914" width="5.375" style="10" customWidth="1"/>
    <col min="6915" max="6915" width="29" style="10" customWidth="1"/>
    <col min="6916" max="6916" width="26.625" style="10" customWidth="1"/>
    <col min="6917" max="6917" width="25.5" style="10" customWidth="1"/>
    <col min="6918" max="6918" width="7.875" style="10" customWidth="1"/>
    <col min="6919" max="6919" width="1.75" style="10" customWidth="1"/>
    <col min="6920" max="6920" width="8.125" style="10" customWidth="1"/>
    <col min="6921" max="6921" width="19.125" style="10" customWidth="1"/>
    <col min="6922" max="6922" width="33.25" style="10" customWidth="1"/>
    <col min="6923" max="7168" width="9" style="10"/>
    <col min="7169" max="7170" width="5.375" style="10" customWidth="1"/>
    <col min="7171" max="7171" width="29" style="10" customWidth="1"/>
    <col min="7172" max="7172" width="26.625" style="10" customWidth="1"/>
    <col min="7173" max="7173" width="25.5" style="10" customWidth="1"/>
    <col min="7174" max="7174" width="7.875" style="10" customWidth="1"/>
    <col min="7175" max="7175" width="1.75" style="10" customWidth="1"/>
    <col min="7176" max="7176" width="8.125" style="10" customWidth="1"/>
    <col min="7177" max="7177" width="19.125" style="10" customWidth="1"/>
    <col min="7178" max="7178" width="33.25" style="10" customWidth="1"/>
    <col min="7179" max="7424" width="9" style="10"/>
    <col min="7425" max="7426" width="5.375" style="10" customWidth="1"/>
    <col min="7427" max="7427" width="29" style="10" customWidth="1"/>
    <col min="7428" max="7428" width="26.625" style="10" customWidth="1"/>
    <col min="7429" max="7429" width="25.5" style="10" customWidth="1"/>
    <col min="7430" max="7430" width="7.875" style="10" customWidth="1"/>
    <col min="7431" max="7431" width="1.75" style="10" customWidth="1"/>
    <col min="7432" max="7432" width="8.125" style="10" customWidth="1"/>
    <col min="7433" max="7433" width="19.125" style="10" customWidth="1"/>
    <col min="7434" max="7434" width="33.25" style="10" customWidth="1"/>
    <col min="7435" max="7680" width="9" style="10"/>
    <col min="7681" max="7682" width="5.375" style="10" customWidth="1"/>
    <col min="7683" max="7683" width="29" style="10" customWidth="1"/>
    <col min="7684" max="7684" width="26.625" style="10" customWidth="1"/>
    <col min="7685" max="7685" width="25.5" style="10" customWidth="1"/>
    <col min="7686" max="7686" width="7.875" style="10" customWidth="1"/>
    <col min="7687" max="7687" width="1.75" style="10" customWidth="1"/>
    <col min="7688" max="7688" width="8.125" style="10" customWidth="1"/>
    <col min="7689" max="7689" width="19.125" style="10" customWidth="1"/>
    <col min="7690" max="7690" width="33.25" style="10" customWidth="1"/>
    <col min="7691" max="7936" width="9" style="10"/>
    <col min="7937" max="7938" width="5.375" style="10" customWidth="1"/>
    <col min="7939" max="7939" width="29" style="10" customWidth="1"/>
    <col min="7940" max="7940" width="26.625" style="10" customWidth="1"/>
    <col min="7941" max="7941" width="25.5" style="10" customWidth="1"/>
    <col min="7942" max="7942" width="7.875" style="10" customWidth="1"/>
    <col min="7943" max="7943" width="1.75" style="10" customWidth="1"/>
    <col min="7944" max="7944" width="8.125" style="10" customWidth="1"/>
    <col min="7945" max="7945" width="19.125" style="10" customWidth="1"/>
    <col min="7946" max="7946" width="33.25" style="10" customWidth="1"/>
    <col min="7947" max="8192" width="9" style="10"/>
    <col min="8193" max="8194" width="5.375" style="10" customWidth="1"/>
    <col min="8195" max="8195" width="29" style="10" customWidth="1"/>
    <col min="8196" max="8196" width="26.625" style="10" customWidth="1"/>
    <col min="8197" max="8197" width="25.5" style="10" customWidth="1"/>
    <col min="8198" max="8198" width="7.875" style="10" customWidth="1"/>
    <col min="8199" max="8199" width="1.75" style="10" customWidth="1"/>
    <col min="8200" max="8200" width="8.125" style="10" customWidth="1"/>
    <col min="8201" max="8201" width="19.125" style="10" customWidth="1"/>
    <col min="8202" max="8202" width="33.25" style="10" customWidth="1"/>
    <col min="8203" max="8448" width="9" style="10"/>
    <col min="8449" max="8450" width="5.375" style="10" customWidth="1"/>
    <col min="8451" max="8451" width="29" style="10" customWidth="1"/>
    <col min="8452" max="8452" width="26.625" style="10" customWidth="1"/>
    <col min="8453" max="8453" width="25.5" style="10" customWidth="1"/>
    <col min="8454" max="8454" width="7.875" style="10" customWidth="1"/>
    <col min="8455" max="8455" width="1.75" style="10" customWidth="1"/>
    <col min="8456" max="8456" width="8.125" style="10" customWidth="1"/>
    <col min="8457" max="8457" width="19.125" style="10" customWidth="1"/>
    <col min="8458" max="8458" width="33.25" style="10" customWidth="1"/>
    <col min="8459" max="8704" width="9" style="10"/>
    <col min="8705" max="8706" width="5.375" style="10" customWidth="1"/>
    <col min="8707" max="8707" width="29" style="10" customWidth="1"/>
    <col min="8708" max="8708" width="26.625" style="10" customWidth="1"/>
    <col min="8709" max="8709" width="25.5" style="10" customWidth="1"/>
    <col min="8710" max="8710" width="7.875" style="10" customWidth="1"/>
    <col min="8711" max="8711" width="1.75" style="10" customWidth="1"/>
    <col min="8712" max="8712" width="8.125" style="10" customWidth="1"/>
    <col min="8713" max="8713" width="19.125" style="10" customWidth="1"/>
    <col min="8714" max="8714" width="33.25" style="10" customWidth="1"/>
    <col min="8715" max="8960" width="9" style="10"/>
    <col min="8961" max="8962" width="5.375" style="10" customWidth="1"/>
    <col min="8963" max="8963" width="29" style="10" customWidth="1"/>
    <col min="8964" max="8964" width="26.625" style="10" customWidth="1"/>
    <col min="8965" max="8965" width="25.5" style="10" customWidth="1"/>
    <col min="8966" max="8966" width="7.875" style="10" customWidth="1"/>
    <col min="8967" max="8967" width="1.75" style="10" customWidth="1"/>
    <col min="8968" max="8968" width="8.125" style="10" customWidth="1"/>
    <col min="8969" max="8969" width="19.125" style="10" customWidth="1"/>
    <col min="8970" max="8970" width="33.25" style="10" customWidth="1"/>
    <col min="8971" max="9216" width="9" style="10"/>
    <col min="9217" max="9218" width="5.375" style="10" customWidth="1"/>
    <col min="9219" max="9219" width="29" style="10" customWidth="1"/>
    <col min="9220" max="9220" width="26.625" style="10" customWidth="1"/>
    <col min="9221" max="9221" width="25.5" style="10" customWidth="1"/>
    <col min="9222" max="9222" width="7.875" style="10" customWidth="1"/>
    <col min="9223" max="9223" width="1.75" style="10" customWidth="1"/>
    <col min="9224" max="9224" width="8.125" style="10" customWidth="1"/>
    <col min="9225" max="9225" width="19.125" style="10" customWidth="1"/>
    <col min="9226" max="9226" width="33.25" style="10" customWidth="1"/>
    <col min="9227" max="9472" width="9" style="10"/>
    <col min="9473" max="9474" width="5.375" style="10" customWidth="1"/>
    <col min="9475" max="9475" width="29" style="10" customWidth="1"/>
    <col min="9476" max="9476" width="26.625" style="10" customWidth="1"/>
    <col min="9477" max="9477" width="25.5" style="10" customWidth="1"/>
    <col min="9478" max="9478" width="7.875" style="10" customWidth="1"/>
    <col min="9479" max="9479" width="1.75" style="10" customWidth="1"/>
    <col min="9480" max="9480" width="8.125" style="10" customWidth="1"/>
    <col min="9481" max="9481" width="19.125" style="10" customWidth="1"/>
    <col min="9482" max="9482" width="33.25" style="10" customWidth="1"/>
    <col min="9483" max="9728" width="9" style="10"/>
    <col min="9729" max="9730" width="5.375" style="10" customWidth="1"/>
    <col min="9731" max="9731" width="29" style="10" customWidth="1"/>
    <col min="9732" max="9732" width="26.625" style="10" customWidth="1"/>
    <col min="9733" max="9733" width="25.5" style="10" customWidth="1"/>
    <col min="9734" max="9734" width="7.875" style="10" customWidth="1"/>
    <col min="9735" max="9735" width="1.75" style="10" customWidth="1"/>
    <col min="9736" max="9736" width="8.125" style="10" customWidth="1"/>
    <col min="9737" max="9737" width="19.125" style="10" customWidth="1"/>
    <col min="9738" max="9738" width="33.25" style="10" customWidth="1"/>
    <col min="9739" max="9984" width="9" style="10"/>
    <col min="9985" max="9986" width="5.375" style="10" customWidth="1"/>
    <col min="9987" max="9987" width="29" style="10" customWidth="1"/>
    <col min="9988" max="9988" width="26.625" style="10" customWidth="1"/>
    <col min="9989" max="9989" width="25.5" style="10" customWidth="1"/>
    <col min="9990" max="9990" width="7.875" style="10" customWidth="1"/>
    <col min="9991" max="9991" width="1.75" style="10" customWidth="1"/>
    <col min="9992" max="9992" width="8.125" style="10" customWidth="1"/>
    <col min="9993" max="9993" width="19.125" style="10" customWidth="1"/>
    <col min="9994" max="9994" width="33.25" style="10" customWidth="1"/>
    <col min="9995" max="10240" width="9" style="10"/>
    <col min="10241" max="10242" width="5.375" style="10" customWidth="1"/>
    <col min="10243" max="10243" width="29" style="10" customWidth="1"/>
    <col min="10244" max="10244" width="26.625" style="10" customWidth="1"/>
    <col min="10245" max="10245" width="25.5" style="10" customWidth="1"/>
    <col min="10246" max="10246" width="7.875" style="10" customWidth="1"/>
    <col min="10247" max="10247" width="1.75" style="10" customWidth="1"/>
    <col min="10248" max="10248" width="8.125" style="10" customWidth="1"/>
    <col min="10249" max="10249" width="19.125" style="10" customWidth="1"/>
    <col min="10250" max="10250" width="33.25" style="10" customWidth="1"/>
    <col min="10251" max="10496" width="9" style="10"/>
    <col min="10497" max="10498" width="5.375" style="10" customWidth="1"/>
    <col min="10499" max="10499" width="29" style="10" customWidth="1"/>
    <col min="10500" max="10500" width="26.625" style="10" customWidth="1"/>
    <col min="10501" max="10501" width="25.5" style="10" customWidth="1"/>
    <col min="10502" max="10502" width="7.875" style="10" customWidth="1"/>
    <col min="10503" max="10503" width="1.75" style="10" customWidth="1"/>
    <col min="10504" max="10504" width="8.125" style="10" customWidth="1"/>
    <col min="10505" max="10505" width="19.125" style="10" customWidth="1"/>
    <col min="10506" max="10506" width="33.25" style="10" customWidth="1"/>
    <col min="10507" max="10752" width="9" style="10"/>
    <col min="10753" max="10754" width="5.375" style="10" customWidth="1"/>
    <col min="10755" max="10755" width="29" style="10" customWidth="1"/>
    <col min="10756" max="10756" width="26.625" style="10" customWidth="1"/>
    <col min="10757" max="10757" width="25.5" style="10" customWidth="1"/>
    <col min="10758" max="10758" width="7.875" style="10" customWidth="1"/>
    <col min="10759" max="10759" width="1.75" style="10" customWidth="1"/>
    <col min="10760" max="10760" width="8.125" style="10" customWidth="1"/>
    <col min="10761" max="10761" width="19.125" style="10" customWidth="1"/>
    <col min="10762" max="10762" width="33.25" style="10" customWidth="1"/>
    <col min="10763" max="11008" width="9" style="10"/>
    <col min="11009" max="11010" width="5.375" style="10" customWidth="1"/>
    <col min="11011" max="11011" width="29" style="10" customWidth="1"/>
    <col min="11012" max="11012" width="26.625" style="10" customWidth="1"/>
    <col min="11013" max="11013" width="25.5" style="10" customWidth="1"/>
    <col min="11014" max="11014" width="7.875" style="10" customWidth="1"/>
    <col min="11015" max="11015" width="1.75" style="10" customWidth="1"/>
    <col min="11016" max="11016" width="8.125" style="10" customWidth="1"/>
    <col min="11017" max="11017" width="19.125" style="10" customWidth="1"/>
    <col min="11018" max="11018" width="33.25" style="10" customWidth="1"/>
    <col min="11019" max="11264" width="9" style="10"/>
    <col min="11265" max="11266" width="5.375" style="10" customWidth="1"/>
    <col min="11267" max="11267" width="29" style="10" customWidth="1"/>
    <col min="11268" max="11268" width="26.625" style="10" customWidth="1"/>
    <col min="11269" max="11269" width="25.5" style="10" customWidth="1"/>
    <col min="11270" max="11270" width="7.875" style="10" customWidth="1"/>
    <col min="11271" max="11271" width="1.75" style="10" customWidth="1"/>
    <col min="11272" max="11272" width="8.125" style="10" customWidth="1"/>
    <col min="11273" max="11273" width="19.125" style="10" customWidth="1"/>
    <col min="11274" max="11274" width="33.25" style="10" customWidth="1"/>
    <col min="11275" max="11520" width="9" style="10"/>
    <col min="11521" max="11522" width="5.375" style="10" customWidth="1"/>
    <col min="11523" max="11523" width="29" style="10" customWidth="1"/>
    <col min="11524" max="11524" width="26.625" style="10" customWidth="1"/>
    <col min="11525" max="11525" width="25.5" style="10" customWidth="1"/>
    <col min="11526" max="11526" width="7.875" style="10" customWidth="1"/>
    <col min="11527" max="11527" width="1.75" style="10" customWidth="1"/>
    <col min="11528" max="11528" width="8.125" style="10" customWidth="1"/>
    <col min="11529" max="11529" width="19.125" style="10" customWidth="1"/>
    <col min="11530" max="11530" width="33.25" style="10" customWidth="1"/>
    <col min="11531" max="11776" width="9" style="10"/>
    <col min="11777" max="11778" width="5.375" style="10" customWidth="1"/>
    <col min="11779" max="11779" width="29" style="10" customWidth="1"/>
    <col min="11780" max="11780" width="26.625" style="10" customWidth="1"/>
    <col min="11781" max="11781" width="25.5" style="10" customWidth="1"/>
    <col min="11782" max="11782" width="7.875" style="10" customWidth="1"/>
    <col min="11783" max="11783" width="1.75" style="10" customWidth="1"/>
    <col min="11784" max="11784" width="8.125" style="10" customWidth="1"/>
    <col min="11785" max="11785" width="19.125" style="10" customWidth="1"/>
    <col min="11786" max="11786" width="33.25" style="10" customWidth="1"/>
    <col min="11787" max="12032" width="9" style="10"/>
    <col min="12033" max="12034" width="5.375" style="10" customWidth="1"/>
    <col min="12035" max="12035" width="29" style="10" customWidth="1"/>
    <col min="12036" max="12036" width="26.625" style="10" customWidth="1"/>
    <col min="12037" max="12037" width="25.5" style="10" customWidth="1"/>
    <col min="12038" max="12038" width="7.875" style="10" customWidth="1"/>
    <col min="12039" max="12039" width="1.75" style="10" customWidth="1"/>
    <col min="12040" max="12040" width="8.125" style="10" customWidth="1"/>
    <col min="12041" max="12041" width="19.125" style="10" customWidth="1"/>
    <col min="12042" max="12042" width="33.25" style="10" customWidth="1"/>
    <col min="12043" max="12288" width="9" style="10"/>
    <col min="12289" max="12290" width="5.375" style="10" customWidth="1"/>
    <col min="12291" max="12291" width="29" style="10" customWidth="1"/>
    <col min="12292" max="12292" width="26.625" style="10" customWidth="1"/>
    <col min="12293" max="12293" width="25.5" style="10" customWidth="1"/>
    <col min="12294" max="12294" width="7.875" style="10" customWidth="1"/>
    <col min="12295" max="12295" width="1.75" style="10" customWidth="1"/>
    <col min="12296" max="12296" width="8.125" style="10" customWidth="1"/>
    <col min="12297" max="12297" width="19.125" style="10" customWidth="1"/>
    <col min="12298" max="12298" width="33.25" style="10" customWidth="1"/>
    <col min="12299" max="12544" width="9" style="10"/>
    <col min="12545" max="12546" width="5.375" style="10" customWidth="1"/>
    <col min="12547" max="12547" width="29" style="10" customWidth="1"/>
    <col min="12548" max="12548" width="26.625" style="10" customWidth="1"/>
    <col min="12549" max="12549" width="25.5" style="10" customWidth="1"/>
    <col min="12550" max="12550" width="7.875" style="10" customWidth="1"/>
    <col min="12551" max="12551" width="1.75" style="10" customWidth="1"/>
    <col min="12552" max="12552" width="8.125" style="10" customWidth="1"/>
    <col min="12553" max="12553" width="19.125" style="10" customWidth="1"/>
    <col min="12554" max="12554" width="33.25" style="10" customWidth="1"/>
    <col min="12555" max="12800" width="9" style="10"/>
    <col min="12801" max="12802" width="5.375" style="10" customWidth="1"/>
    <col min="12803" max="12803" width="29" style="10" customWidth="1"/>
    <col min="12804" max="12804" width="26.625" style="10" customWidth="1"/>
    <col min="12805" max="12805" width="25.5" style="10" customWidth="1"/>
    <col min="12806" max="12806" width="7.875" style="10" customWidth="1"/>
    <col min="12807" max="12807" width="1.75" style="10" customWidth="1"/>
    <col min="12808" max="12808" width="8.125" style="10" customWidth="1"/>
    <col min="12809" max="12809" width="19.125" style="10" customWidth="1"/>
    <col min="12810" max="12810" width="33.25" style="10" customWidth="1"/>
    <col min="12811" max="13056" width="9" style="10"/>
    <col min="13057" max="13058" width="5.375" style="10" customWidth="1"/>
    <col min="13059" max="13059" width="29" style="10" customWidth="1"/>
    <col min="13060" max="13060" width="26.625" style="10" customWidth="1"/>
    <col min="13061" max="13061" width="25.5" style="10" customWidth="1"/>
    <col min="13062" max="13062" width="7.875" style="10" customWidth="1"/>
    <col min="13063" max="13063" width="1.75" style="10" customWidth="1"/>
    <col min="13064" max="13064" width="8.125" style="10" customWidth="1"/>
    <col min="13065" max="13065" width="19.125" style="10" customWidth="1"/>
    <col min="13066" max="13066" width="33.25" style="10" customWidth="1"/>
    <col min="13067" max="13312" width="9" style="10"/>
    <col min="13313" max="13314" width="5.375" style="10" customWidth="1"/>
    <col min="13315" max="13315" width="29" style="10" customWidth="1"/>
    <col min="13316" max="13316" width="26.625" style="10" customWidth="1"/>
    <col min="13317" max="13317" width="25.5" style="10" customWidth="1"/>
    <col min="13318" max="13318" width="7.875" style="10" customWidth="1"/>
    <col min="13319" max="13319" width="1.75" style="10" customWidth="1"/>
    <col min="13320" max="13320" width="8.125" style="10" customWidth="1"/>
    <col min="13321" max="13321" width="19.125" style="10" customWidth="1"/>
    <col min="13322" max="13322" width="33.25" style="10" customWidth="1"/>
    <col min="13323" max="13568" width="9" style="10"/>
    <col min="13569" max="13570" width="5.375" style="10" customWidth="1"/>
    <col min="13571" max="13571" width="29" style="10" customWidth="1"/>
    <col min="13572" max="13572" width="26.625" style="10" customWidth="1"/>
    <col min="13573" max="13573" width="25.5" style="10" customWidth="1"/>
    <col min="13574" max="13574" width="7.875" style="10" customWidth="1"/>
    <col min="13575" max="13575" width="1.75" style="10" customWidth="1"/>
    <col min="13576" max="13576" width="8.125" style="10" customWidth="1"/>
    <col min="13577" max="13577" width="19.125" style="10" customWidth="1"/>
    <col min="13578" max="13578" width="33.25" style="10" customWidth="1"/>
    <col min="13579" max="13824" width="9" style="10"/>
    <col min="13825" max="13826" width="5.375" style="10" customWidth="1"/>
    <col min="13827" max="13827" width="29" style="10" customWidth="1"/>
    <col min="13828" max="13828" width="26.625" style="10" customWidth="1"/>
    <col min="13829" max="13829" width="25.5" style="10" customWidth="1"/>
    <col min="13830" max="13830" width="7.875" style="10" customWidth="1"/>
    <col min="13831" max="13831" width="1.75" style="10" customWidth="1"/>
    <col min="13832" max="13832" width="8.125" style="10" customWidth="1"/>
    <col min="13833" max="13833" width="19.125" style="10" customWidth="1"/>
    <col min="13834" max="13834" width="33.25" style="10" customWidth="1"/>
    <col min="13835" max="14080" width="9" style="10"/>
    <col min="14081" max="14082" width="5.375" style="10" customWidth="1"/>
    <col min="14083" max="14083" width="29" style="10" customWidth="1"/>
    <col min="14084" max="14084" width="26.625" style="10" customWidth="1"/>
    <col min="14085" max="14085" width="25.5" style="10" customWidth="1"/>
    <col min="14086" max="14086" width="7.875" style="10" customWidth="1"/>
    <col min="14087" max="14087" width="1.75" style="10" customWidth="1"/>
    <col min="14088" max="14088" width="8.125" style="10" customWidth="1"/>
    <col min="14089" max="14089" width="19.125" style="10" customWidth="1"/>
    <col min="14090" max="14090" width="33.25" style="10" customWidth="1"/>
    <col min="14091" max="14336" width="9" style="10"/>
    <col min="14337" max="14338" width="5.375" style="10" customWidth="1"/>
    <col min="14339" max="14339" width="29" style="10" customWidth="1"/>
    <col min="14340" max="14340" width="26.625" style="10" customWidth="1"/>
    <col min="14341" max="14341" width="25.5" style="10" customWidth="1"/>
    <col min="14342" max="14342" width="7.875" style="10" customWidth="1"/>
    <col min="14343" max="14343" width="1.75" style="10" customWidth="1"/>
    <col min="14344" max="14344" width="8.125" style="10" customWidth="1"/>
    <col min="14345" max="14345" width="19.125" style="10" customWidth="1"/>
    <col min="14346" max="14346" width="33.25" style="10" customWidth="1"/>
    <col min="14347" max="14592" width="9" style="10"/>
    <col min="14593" max="14594" width="5.375" style="10" customWidth="1"/>
    <col min="14595" max="14595" width="29" style="10" customWidth="1"/>
    <col min="14596" max="14596" width="26.625" style="10" customWidth="1"/>
    <col min="14597" max="14597" width="25.5" style="10" customWidth="1"/>
    <col min="14598" max="14598" width="7.875" style="10" customWidth="1"/>
    <col min="14599" max="14599" width="1.75" style="10" customWidth="1"/>
    <col min="14600" max="14600" width="8.125" style="10" customWidth="1"/>
    <col min="14601" max="14601" width="19.125" style="10" customWidth="1"/>
    <col min="14602" max="14602" width="33.25" style="10" customWidth="1"/>
    <col min="14603" max="14848" width="9" style="10"/>
    <col min="14849" max="14850" width="5.375" style="10" customWidth="1"/>
    <col min="14851" max="14851" width="29" style="10" customWidth="1"/>
    <col min="14852" max="14852" width="26.625" style="10" customWidth="1"/>
    <col min="14853" max="14853" width="25.5" style="10" customWidth="1"/>
    <col min="14854" max="14854" width="7.875" style="10" customWidth="1"/>
    <col min="14855" max="14855" width="1.75" style="10" customWidth="1"/>
    <col min="14856" max="14856" width="8.125" style="10" customWidth="1"/>
    <col min="14857" max="14857" width="19.125" style="10" customWidth="1"/>
    <col min="14858" max="14858" width="33.25" style="10" customWidth="1"/>
    <col min="14859" max="15104" width="9" style="10"/>
    <col min="15105" max="15106" width="5.375" style="10" customWidth="1"/>
    <col min="15107" max="15107" width="29" style="10" customWidth="1"/>
    <col min="15108" max="15108" width="26.625" style="10" customWidth="1"/>
    <col min="15109" max="15109" width="25.5" style="10" customWidth="1"/>
    <col min="15110" max="15110" width="7.875" style="10" customWidth="1"/>
    <col min="15111" max="15111" width="1.75" style="10" customWidth="1"/>
    <col min="15112" max="15112" width="8.125" style="10" customWidth="1"/>
    <col min="15113" max="15113" width="19.125" style="10" customWidth="1"/>
    <col min="15114" max="15114" width="33.25" style="10" customWidth="1"/>
    <col min="15115" max="15360" width="9" style="10"/>
    <col min="15361" max="15362" width="5.375" style="10" customWidth="1"/>
    <col min="15363" max="15363" width="29" style="10" customWidth="1"/>
    <col min="15364" max="15364" width="26.625" style="10" customWidth="1"/>
    <col min="15365" max="15365" width="25.5" style="10" customWidth="1"/>
    <col min="15366" max="15366" width="7.875" style="10" customWidth="1"/>
    <col min="15367" max="15367" width="1.75" style="10" customWidth="1"/>
    <col min="15368" max="15368" width="8.125" style="10" customWidth="1"/>
    <col min="15369" max="15369" width="19.125" style="10" customWidth="1"/>
    <col min="15370" max="15370" width="33.25" style="10" customWidth="1"/>
    <col min="15371" max="15616" width="9" style="10"/>
    <col min="15617" max="15618" width="5.375" style="10" customWidth="1"/>
    <col min="15619" max="15619" width="29" style="10" customWidth="1"/>
    <col min="15620" max="15620" width="26.625" style="10" customWidth="1"/>
    <col min="15621" max="15621" width="25.5" style="10" customWidth="1"/>
    <col min="15622" max="15622" width="7.875" style="10" customWidth="1"/>
    <col min="15623" max="15623" width="1.75" style="10" customWidth="1"/>
    <col min="15624" max="15624" width="8.125" style="10" customWidth="1"/>
    <col min="15625" max="15625" width="19.125" style="10" customWidth="1"/>
    <col min="15626" max="15626" width="33.25" style="10" customWidth="1"/>
    <col min="15627" max="15872" width="9" style="10"/>
    <col min="15873" max="15874" width="5.375" style="10" customWidth="1"/>
    <col min="15875" max="15875" width="29" style="10" customWidth="1"/>
    <col min="15876" max="15876" width="26.625" style="10" customWidth="1"/>
    <col min="15877" max="15877" width="25.5" style="10" customWidth="1"/>
    <col min="15878" max="15878" width="7.875" style="10" customWidth="1"/>
    <col min="15879" max="15879" width="1.75" style="10" customWidth="1"/>
    <col min="15880" max="15880" width="8.125" style="10" customWidth="1"/>
    <col min="15881" max="15881" width="19.125" style="10" customWidth="1"/>
    <col min="15882" max="15882" width="33.25" style="10" customWidth="1"/>
    <col min="15883" max="16128" width="9" style="10"/>
    <col min="16129" max="16130" width="5.375" style="10" customWidth="1"/>
    <col min="16131" max="16131" width="29" style="10" customWidth="1"/>
    <col min="16132" max="16132" width="26.625" style="10" customWidth="1"/>
    <col min="16133" max="16133" width="25.5" style="10" customWidth="1"/>
    <col min="16134" max="16134" width="7.875" style="10" customWidth="1"/>
    <col min="16135" max="16135" width="1.75" style="10" customWidth="1"/>
    <col min="16136" max="16136" width="8.125" style="10" customWidth="1"/>
    <col min="16137" max="16137" width="19.125" style="10" customWidth="1"/>
    <col min="16138" max="16138" width="33.25" style="10" customWidth="1"/>
    <col min="16139" max="16384" width="9" style="10"/>
  </cols>
  <sheetData>
    <row r="1" spans="1:10" s="8" customFormat="1" ht="27" customHeight="1">
      <c r="A1" s="82" t="s">
        <v>72</v>
      </c>
      <c r="B1" s="82"/>
      <c r="C1" s="82"/>
      <c r="D1" s="82"/>
      <c r="E1" s="82"/>
      <c r="F1" s="82"/>
      <c r="G1" s="82"/>
      <c r="H1" s="82"/>
      <c r="I1" s="82"/>
      <c r="J1" s="7"/>
    </row>
    <row r="2" spans="1:10" ht="27" customHeight="1" thickBot="1">
      <c r="A2" s="83" t="s">
        <v>73</v>
      </c>
      <c r="B2" s="83"/>
      <c r="C2" s="84" t="str">
        <f>+공종별내역서!A1</f>
        <v>[ 서울장안2동우체국 창구환경 개선공사(건축) ]</v>
      </c>
      <c r="D2" s="84"/>
      <c r="E2" s="84"/>
      <c r="F2" s="89"/>
      <c r="G2" s="89"/>
      <c r="H2" s="89"/>
      <c r="I2" s="89"/>
      <c r="J2" s="9"/>
    </row>
    <row r="3" spans="1:10" ht="17.25" customHeight="1">
      <c r="A3" s="85" t="s">
        <v>74</v>
      </c>
      <c r="B3" s="86"/>
      <c r="C3" s="87"/>
      <c r="D3" s="11" t="s">
        <v>75</v>
      </c>
      <c r="E3" s="88" t="s">
        <v>76</v>
      </c>
      <c r="F3" s="86"/>
      <c r="G3" s="86"/>
      <c r="H3" s="87"/>
      <c r="I3" s="12" t="s">
        <v>77</v>
      </c>
      <c r="J3" s="13"/>
    </row>
    <row r="4" spans="1:10" s="22" customFormat="1" ht="21.75" customHeight="1">
      <c r="A4" s="14"/>
      <c r="B4" s="79" t="s">
        <v>78</v>
      </c>
      <c r="C4" s="15" t="s">
        <v>79</v>
      </c>
      <c r="D4" s="16">
        <f>+공종별내역서!F22</f>
        <v>0</v>
      </c>
      <c r="E4" s="17"/>
      <c r="F4" s="18"/>
      <c r="G4" s="18"/>
      <c r="H4" s="19"/>
      <c r="I4" s="20"/>
      <c r="J4" s="21"/>
    </row>
    <row r="5" spans="1:10" s="22" customFormat="1" ht="21.75" customHeight="1">
      <c r="A5" s="23"/>
      <c r="B5" s="80"/>
      <c r="C5" s="24" t="s">
        <v>80</v>
      </c>
      <c r="D5" s="25"/>
      <c r="E5" s="26"/>
      <c r="F5" s="27"/>
      <c r="G5" s="27"/>
      <c r="H5" s="25"/>
      <c r="I5" s="28"/>
      <c r="J5" s="21"/>
    </row>
    <row r="6" spans="1:10" s="22" customFormat="1" ht="21.75" customHeight="1">
      <c r="A6" s="23" t="s">
        <v>128</v>
      </c>
      <c r="B6" s="81"/>
      <c r="C6" s="29" t="s">
        <v>81</v>
      </c>
      <c r="D6" s="30">
        <f>SUM(D4:D5)</f>
        <v>0</v>
      </c>
      <c r="E6" s="31"/>
      <c r="F6" s="32"/>
      <c r="G6" s="32"/>
      <c r="H6" s="30"/>
      <c r="I6" s="33"/>
      <c r="J6" s="21"/>
    </row>
    <row r="7" spans="1:10" s="22" customFormat="1" ht="21.75" customHeight="1">
      <c r="A7" s="23"/>
      <c r="B7" s="34" t="s">
        <v>82</v>
      </c>
      <c r="C7" s="35" t="s">
        <v>83</v>
      </c>
      <c r="D7" s="36">
        <f>+공종별내역서!H22</f>
        <v>0</v>
      </c>
      <c r="E7" s="37"/>
      <c r="F7" s="38"/>
      <c r="G7" s="38"/>
      <c r="H7" s="39"/>
      <c r="I7" s="40"/>
      <c r="J7" s="21"/>
    </row>
    <row r="8" spans="1:10" s="22" customFormat="1" ht="21.75" customHeight="1">
      <c r="A8" s="23" t="s">
        <v>129</v>
      </c>
      <c r="B8" s="34" t="s">
        <v>84</v>
      </c>
      <c r="C8" s="24" t="s">
        <v>85</v>
      </c>
      <c r="D8" s="25">
        <f>INT(D7*$F8)</f>
        <v>0</v>
      </c>
      <c r="E8" s="41" t="s">
        <v>86</v>
      </c>
      <c r="F8" s="27">
        <v>9.9000000000000005E-2</v>
      </c>
      <c r="G8" s="27"/>
      <c r="H8" s="25" t="s">
        <v>87</v>
      </c>
      <c r="I8" s="28" t="s">
        <v>131</v>
      </c>
      <c r="J8" s="21"/>
    </row>
    <row r="9" spans="1:10" s="22" customFormat="1" ht="21.75" customHeight="1">
      <c r="A9" s="23"/>
      <c r="B9" s="42" t="s">
        <v>88</v>
      </c>
      <c r="C9" s="29" t="s">
        <v>81</v>
      </c>
      <c r="D9" s="43">
        <f>SUM(D7:D8)</f>
        <v>0</v>
      </c>
      <c r="E9" s="44"/>
      <c r="F9" s="32"/>
      <c r="G9" s="32"/>
      <c r="H9" s="30"/>
      <c r="I9" s="33"/>
      <c r="J9" s="21"/>
    </row>
    <row r="10" spans="1:10" s="22" customFormat="1" ht="21.75" customHeight="1">
      <c r="A10" s="23" t="s">
        <v>130</v>
      </c>
      <c r="B10" s="45"/>
      <c r="C10" s="24" t="s">
        <v>89</v>
      </c>
      <c r="D10" s="36">
        <f>+공종별내역서!J22</f>
        <v>0</v>
      </c>
      <c r="E10" s="46"/>
      <c r="F10" s="38"/>
      <c r="G10" s="38"/>
      <c r="H10" s="39"/>
      <c r="I10" s="40"/>
      <c r="J10" s="21"/>
    </row>
    <row r="11" spans="1:10" s="22" customFormat="1" ht="21.75" customHeight="1">
      <c r="A11" s="23"/>
      <c r="B11" s="45"/>
      <c r="C11" s="24" t="s">
        <v>90</v>
      </c>
      <c r="D11" s="25">
        <f>INT(D9*$F11)</f>
        <v>0</v>
      </c>
      <c r="E11" s="41" t="s">
        <v>91</v>
      </c>
      <c r="F11" s="27">
        <v>3.7999999999999999E-2</v>
      </c>
      <c r="G11" s="27"/>
      <c r="H11" s="25"/>
      <c r="I11" s="28" t="s">
        <v>132</v>
      </c>
      <c r="J11" s="21"/>
    </row>
    <row r="12" spans="1:10" s="22" customFormat="1" ht="21.75" customHeight="1">
      <c r="A12" s="23" t="s">
        <v>94</v>
      </c>
      <c r="B12" s="45" t="s">
        <v>92</v>
      </c>
      <c r="C12" s="24" t="s">
        <v>93</v>
      </c>
      <c r="D12" s="25">
        <f>INT(D9*$F12)</f>
        <v>0</v>
      </c>
      <c r="E12" s="41" t="s">
        <v>91</v>
      </c>
      <c r="F12" s="27">
        <v>8.6999999999999994E-3</v>
      </c>
      <c r="G12" s="27"/>
      <c r="H12" s="25"/>
      <c r="I12" s="28" t="s">
        <v>133</v>
      </c>
      <c r="J12" s="21"/>
    </row>
    <row r="13" spans="1:10" s="22" customFormat="1" ht="21.75" customHeight="1">
      <c r="A13" s="23"/>
      <c r="B13" s="45" t="s">
        <v>94</v>
      </c>
      <c r="C13" s="24" t="s">
        <v>95</v>
      </c>
      <c r="D13" s="25">
        <f>INT(SUM(D6+D7+D10)*$F13)</f>
        <v>0</v>
      </c>
      <c r="E13" s="41" t="s">
        <v>96</v>
      </c>
      <c r="F13" s="27">
        <v>3.0000000000000001E-3</v>
      </c>
      <c r="G13" s="27"/>
      <c r="H13" s="25"/>
      <c r="I13" s="47" t="s">
        <v>134</v>
      </c>
      <c r="J13" s="21"/>
    </row>
    <row r="14" spans="1:10" s="22" customFormat="1" ht="21.75" customHeight="1">
      <c r="A14" s="23"/>
      <c r="B14" s="45"/>
      <c r="C14" s="24" t="s">
        <v>97</v>
      </c>
      <c r="D14" s="25">
        <f>INT((D6+D9)*$F14)</f>
        <v>0</v>
      </c>
      <c r="E14" s="41" t="s">
        <v>98</v>
      </c>
      <c r="F14" s="27">
        <v>2.58E-2</v>
      </c>
      <c r="G14" s="27"/>
      <c r="H14" s="25" t="s">
        <v>87</v>
      </c>
      <c r="I14" s="28" t="s">
        <v>135</v>
      </c>
      <c r="J14" s="21"/>
    </row>
    <row r="15" spans="1:10" s="22" customFormat="1" ht="21.75" customHeight="1">
      <c r="A15" s="49"/>
      <c r="B15" s="50"/>
      <c r="C15" s="29" t="s">
        <v>81</v>
      </c>
      <c r="D15" s="30">
        <f>SUM(D10:D14)</f>
        <v>0</v>
      </c>
      <c r="E15" s="31"/>
      <c r="F15" s="32"/>
      <c r="G15" s="32"/>
      <c r="H15" s="30"/>
      <c r="I15" s="33"/>
      <c r="J15" s="21"/>
    </row>
    <row r="16" spans="1:10" s="22" customFormat="1" ht="21.75" customHeight="1">
      <c r="A16" s="96" t="s">
        <v>99</v>
      </c>
      <c r="B16" s="97"/>
      <c r="C16" s="98"/>
      <c r="D16" s="51">
        <f>INT(D6+D9+D15)</f>
        <v>0</v>
      </c>
      <c r="E16" s="52"/>
      <c r="F16" s="18"/>
      <c r="G16" s="18"/>
      <c r="H16" s="19"/>
      <c r="I16" s="20"/>
      <c r="J16" s="21"/>
    </row>
    <row r="17" spans="1:10" s="22" customFormat="1" ht="21.75" customHeight="1">
      <c r="A17" s="90" t="s">
        <v>100</v>
      </c>
      <c r="B17" s="91"/>
      <c r="C17" s="92"/>
      <c r="D17" s="53">
        <f>INT(D16*$F17)</f>
        <v>0</v>
      </c>
      <c r="E17" s="41" t="s">
        <v>101</v>
      </c>
      <c r="F17" s="27">
        <v>0.06</v>
      </c>
      <c r="G17" s="27"/>
      <c r="H17" s="25" t="s">
        <v>87</v>
      </c>
      <c r="I17" s="47" t="s">
        <v>136</v>
      </c>
      <c r="J17" s="48"/>
    </row>
    <row r="18" spans="1:10" s="22" customFormat="1" ht="21.75" customHeight="1">
      <c r="A18" s="90" t="s">
        <v>102</v>
      </c>
      <c r="B18" s="91"/>
      <c r="C18" s="92"/>
      <c r="D18" s="53">
        <f>INT(((D9+D15+D17)*$F18)*1)</f>
        <v>0</v>
      </c>
      <c r="E18" s="41" t="s">
        <v>103</v>
      </c>
      <c r="F18" s="54">
        <v>0.1133</v>
      </c>
      <c r="G18" s="54"/>
      <c r="H18" s="25" t="s">
        <v>87</v>
      </c>
      <c r="I18" s="47" t="s">
        <v>137</v>
      </c>
      <c r="J18" s="48"/>
    </row>
    <row r="19" spans="1:10" s="22" customFormat="1" ht="21.75" customHeight="1">
      <c r="A19" s="90" t="s">
        <v>127</v>
      </c>
      <c r="B19" s="91"/>
      <c r="C19" s="92"/>
      <c r="D19" s="53">
        <f>+공종별내역서!L18</f>
        <v>0</v>
      </c>
      <c r="E19" s="41"/>
      <c r="F19" s="54"/>
      <c r="G19" s="54"/>
      <c r="H19" s="25"/>
      <c r="I19" s="47"/>
      <c r="J19" s="48"/>
    </row>
    <row r="20" spans="1:10" s="22" customFormat="1" ht="21.75" customHeight="1">
      <c r="A20" s="90" t="s">
        <v>104</v>
      </c>
      <c r="B20" s="91"/>
      <c r="C20" s="92"/>
      <c r="D20" s="53">
        <f>SUM(D16:D19)</f>
        <v>0</v>
      </c>
      <c r="E20" s="26"/>
      <c r="F20" s="55"/>
      <c r="G20" s="55"/>
      <c r="H20" s="25"/>
      <c r="I20" s="28"/>
      <c r="J20" s="21"/>
    </row>
    <row r="21" spans="1:10" s="22" customFormat="1" ht="21.75" customHeight="1">
      <c r="A21" s="90" t="s">
        <v>105</v>
      </c>
      <c r="B21" s="91"/>
      <c r="C21" s="92"/>
      <c r="D21" s="53">
        <f>INT((D20)*$F21)</f>
        <v>0</v>
      </c>
      <c r="E21" s="41" t="s">
        <v>106</v>
      </c>
      <c r="F21" s="55">
        <v>0.1</v>
      </c>
      <c r="G21" s="55"/>
      <c r="H21" s="25"/>
      <c r="I21" s="28"/>
      <c r="J21" s="21"/>
    </row>
    <row r="22" spans="1:10" s="22" customFormat="1" ht="21.75" customHeight="1">
      <c r="A22" s="90" t="s">
        <v>107</v>
      </c>
      <c r="B22" s="91"/>
      <c r="C22" s="92"/>
      <c r="D22" s="53">
        <f>SUM(D20:D21)-0</f>
        <v>0</v>
      </c>
      <c r="E22" s="41"/>
      <c r="F22" s="27"/>
      <c r="G22" s="27"/>
      <c r="H22" s="25"/>
      <c r="I22" s="28"/>
      <c r="J22" s="21"/>
    </row>
    <row r="23" spans="1:10" s="22" customFormat="1" ht="21.75" customHeight="1" thickBot="1">
      <c r="A23" s="93" t="s">
        <v>108</v>
      </c>
      <c r="B23" s="94"/>
      <c r="C23" s="95"/>
      <c r="D23" s="56">
        <f>ROUNDDOWN(SUM(D22:D22),-3)</f>
        <v>0</v>
      </c>
      <c r="E23" s="57"/>
      <c r="F23" s="58"/>
      <c r="G23" s="58"/>
      <c r="H23" s="59"/>
      <c r="I23" s="60" t="s">
        <v>138</v>
      </c>
      <c r="J23" s="21"/>
    </row>
    <row r="24" spans="1:10">
      <c r="A24" s="61"/>
      <c r="B24" s="61"/>
      <c r="C24" s="61"/>
      <c r="D24" s="62"/>
      <c r="E24" s="63"/>
      <c r="F24" s="64"/>
      <c r="G24" s="64"/>
      <c r="H24" s="65"/>
      <c r="I24" s="61"/>
      <c r="J24" s="61"/>
    </row>
    <row r="25" spans="1:10">
      <c r="D25" s="66"/>
      <c r="H25" s="69"/>
      <c r="I25" s="69"/>
    </row>
    <row r="26" spans="1:10">
      <c r="D26" s="70"/>
      <c r="H26" s="69"/>
      <c r="I26" s="71"/>
      <c r="J26" s="72"/>
    </row>
    <row r="27" spans="1:10">
      <c r="D27" s="70"/>
    </row>
    <row r="28" spans="1:10">
      <c r="D28" s="70"/>
    </row>
    <row r="29" spans="1:10">
      <c r="D29" s="70"/>
    </row>
    <row r="30" spans="1:10">
      <c r="D30" s="70"/>
    </row>
  </sheetData>
  <mergeCells count="15">
    <mergeCell ref="A21:C21"/>
    <mergeCell ref="A22:C22"/>
    <mergeCell ref="A23:C23"/>
    <mergeCell ref="A16:C16"/>
    <mergeCell ref="A17:C17"/>
    <mergeCell ref="A18:C18"/>
    <mergeCell ref="A20:C20"/>
    <mergeCell ref="A19:C19"/>
    <mergeCell ref="B4:B6"/>
    <mergeCell ref="A1:I1"/>
    <mergeCell ref="A2:B2"/>
    <mergeCell ref="C2:E2"/>
    <mergeCell ref="A3:C3"/>
    <mergeCell ref="E3:H3"/>
    <mergeCell ref="F2:I2"/>
  </mergeCells>
  <phoneticPr fontId="1" type="noConversion"/>
  <pageMargins left="1.0236220472440944" right="0.19685039370078741" top="0.43307086614173229" bottom="0.27559055118110237" header="0.59055118110236227" footer="0.15748031496062992"/>
  <pageSetup paperSize="9" scale="9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zoomScale="75" zoomScaleNormal="75" workbookViewId="0">
      <selection activeCell="I22" sqref="I22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00" t="s">
        <v>139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48" ht="30" customHeight="1">
      <c r="A2" s="102" t="s">
        <v>0</v>
      </c>
      <c r="B2" s="102" t="s">
        <v>1</v>
      </c>
      <c r="C2" s="102" t="s">
        <v>2</v>
      </c>
      <c r="D2" s="102" t="s">
        <v>3</v>
      </c>
      <c r="E2" s="102" t="s">
        <v>4</v>
      </c>
      <c r="F2" s="102"/>
      <c r="G2" s="102" t="s">
        <v>7</v>
      </c>
      <c r="H2" s="102"/>
      <c r="I2" s="102" t="s">
        <v>8</v>
      </c>
      <c r="J2" s="102"/>
      <c r="K2" s="102" t="s">
        <v>9</v>
      </c>
      <c r="L2" s="102"/>
      <c r="M2" s="102" t="s">
        <v>10</v>
      </c>
      <c r="N2" s="99" t="s">
        <v>15</v>
      </c>
      <c r="O2" s="99" t="s">
        <v>12</v>
      </c>
      <c r="P2" s="99" t="s">
        <v>16</v>
      </c>
      <c r="Q2" s="99" t="s">
        <v>11</v>
      </c>
      <c r="R2" s="99" t="s">
        <v>17</v>
      </c>
      <c r="S2" s="99" t="s">
        <v>18</v>
      </c>
      <c r="T2" s="99" t="s">
        <v>19</v>
      </c>
      <c r="U2" s="99" t="s">
        <v>20</v>
      </c>
      <c r="V2" s="99" t="s">
        <v>21</v>
      </c>
      <c r="W2" s="99" t="s">
        <v>22</v>
      </c>
      <c r="X2" s="99" t="s">
        <v>23</v>
      </c>
      <c r="Y2" s="99" t="s">
        <v>24</v>
      </c>
      <c r="Z2" s="99" t="s">
        <v>25</v>
      </c>
      <c r="AA2" s="99" t="s">
        <v>26</v>
      </c>
      <c r="AB2" s="99" t="s">
        <v>27</v>
      </c>
      <c r="AC2" s="99" t="s">
        <v>28</v>
      </c>
      <c r="AD2" s="99" t="s">
        <v>29</v>
      </c>
      <c r="AE2" s="99" t="s">
        <v>30</v>
      </c>
      <c r="AF2" s="99" t="s">
        <v>31</v>
      </c>
      <c r="AG2" s="99" t="s">
        <v>32</v>
      </c>
      <c r="AH2" s="99" t="s">
        <v>33</v>
      </c>
      <c r="AI2" s="99" t="s">
        <v>34</v>
      </c>
      <c r="AJ2" s="99" t="s">
        <v>35</v>
      </c>
      <c r="AK2" s="99" t="s">
        <v>36</v>
      </c>
      <c r="AL2" s="99" t="s">
        <v>37</v>
      </c>
      <c r="AM2" s="99" t="s">
        <v>38</v>
      </c>
      <c r="AN2" s="99" t="s">
        <v>39</v>
      </c>
      <c r="AO2" s="99" t="s">
        <v>40</v>
      </c>
      <c r="AP2" s="99" t="s">
        <v>41</v>
      </c>
      <c r="AQ2" s="99" t="s">
        <v>42</v>
      </c>
      <c r="AR2" s="99" t="s">
        <v>43</v>
      </c>
      <c r="AS2" s="99" t="s">
        <v>13</v>
      </c>
      <c r="AT2" s="99" t="s">
        <v>14</v>
      </c>
      <c r="AU2" s="99" t="s">
        <v>44</v>
      </c>
      <c r="AV2" s="99" t="s">
        <v>45</v>
      </c>
    </row>
    <row r="3" spans="1:48" ht="30" customHeight="1">
      <c r="A3" s="102"/>
      <c r="B3" s="102"/>
      <c r="C3" s="102"/>
      <c r="D3" s="102"/>
      <c r="E3" s="2" t="s">
        <v>5</v>
      </c>
      <c r="F3" s="2" t="s">
        <v>6</v>
      </c>
      <c r="G3" s="2" t="s">
        <v>5</v>
      </c>
      <c r="H3" s="2" t="s">
        <v>6</v>
      </c>
      <c r="I3" s="2" t="s">
        <v>5</v>
      </c>
      <c r="J3" s="2" t="s">
        <v>6</v>
      </c>
      <c r="K3" s="2" t="s">
        <v>5</v>
      </c>
      <c r="L3" s="2" t="s">
        <v>6</v>
      </c>
      <c r="M3" s="102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</row>
    <row r="4" spans="1:48" ht="30" customHeight="1">
      <c r="A4" s="4" t="s">
        <v>48</v>
      </c>
      <c r="B4" s="4" t="s">
        <v>46</v>
      </c>
      <c r="C4" s="4" t="s">
        <v>49</v>
      </c>
      <c r="D4" s="5">
        <v>106</v>
      </c>
      <c r="E4" s="6"/>
      <c r="F4" s="6">
        <f>TRUNC(E4*D4, 0)</f>
        <v>0</v>
      </c>
      <c r="G4" s="6"/>
      <c r="H4" s="6">
        <f>TRUNC(G4*D4, 0)</f>
        <v>0</v>
      </c>
      <c r="I4" s="6">
        <v>0</v>
      </c>
      <c r="J4" s="6">
        <f t="shared" ref="J4:J11" si="0">TRUNC(I4*D4, 0)</f>
        <v>0</v>
      </c>
      <c r="K4" s="6">
        <f t="shared" ref="K4:L5" si="1">TRUNC(E4+G4+I4, 0)</f>
        <v>0</v>
      </c>
      <c r="L4" s="6">
        <f t="shared" si="1"/>
        <v>0</v>
      </c>
      <c r="M4" s="4" t="s">
        <v>46</v>
      </c>
      <c r="N4" s="3" t="s">
        <v>50</v>
      </c>
      <c r="O4" s="3" t="s">
        <v>46</v>
      </c>
      <c r="P4" s="3" t="s">
        <v>46</v>
      </c>
      <c r="Q4" s="3" t="s">
        <v>47</v>
      </c>
      <c r="R4" s="3" t="s">
        <v>51</v>
      </c>
      <c r="S4" s="3" t="s">
        <v>52</v>
      </c>
      <c r="T4" s="3" t="s">
        <v>52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3" t="s">
        <v>46</v>
      </c>
      <c r="AS4" s="3" t="s">
        <v>46</v>
      </c>
      <c r="AT4" s="1"/>
      <c r="AU4" s="3" t="s">
        <v>53</v>
      </c>
      <c r="AV4" s="1">
        <v>115</v>
      </c>
    </row>
    <row r="5" spans="1:48" ht="30" customHeight="1">
      <c r="A5" s="74" t="s">
        <v>113</v>
      </c>
      <c r="B5" s="74" t="s">
        <v>112</v>
      </c>
      <c r="C5" s="74" t="s">
        <v>111</v>
      </c>
      <c r="D5" s="5">
        <v>4</v>
      </c>
      <c r="E5" s="6"/>
      <c r="F5" s="6">
        <f>TRUNC(E5*D5, 0)</f>
        <v>0</v>
      </c>
      <c r="G5" s="6"/>
      <c r="H5" s="6">
        <f>TRUNC(G5*D5, 0)</f>
        <v>0</v>
      </c>
      <c r="I5" s="6">
        <v>0</v>
      </c>
      <c r="J5" s="6">
        <f t="shared" si="0"/>
        <v>0</v>
      </c>
      <c r="K5" s="6">
        <f t="shared" si="1"/>
        <v>0</v>
      </c>
      <c r="L5" s="6">
        <f t="shared" si="1"/>
        <v>0</v>
      </c>
      <c r="M5" s="4" t="s">
        <v>46</v>
      </c>
      <c r="N5" s="3" t="s">
        <v>54</v>
      </c>
      <c r="O5" s="3" t="s">
        <v>46</v>
      </c>
      <c r="P5" s="3" t="s">
        <v>46</v>
      </c>
      <c r="Q5" s="3" t="s">
        <v>47</v>
      </c>
      <c r="R5" s="3" t="s">
        <v>51</v>
      </c>
      <c r="S5" s="3" t="s">
        <v>52</v>
      </c>
      <c r="T5" s="3" t="s">
        <v>52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3" t="s">
        <v>46</v>
      </c>
      <c r="AS5" s="3" t="s">
        <v>46</v>
      </c>
      <c r="AT5" s="1"/>
      <c r="AU5" s="3" t="s">
        <v>55</v>
      </c>
      <c r="AV5" s="1">
        <v>13</v>
      </c>
    </row>
    <row r="6" spans="1:48" ht="30" customHeight="1">
      <c r="A6" s="74" t="s">
        <v>114</v>
      </c>
      <c r="B6" s="74"/>
      <c r="C6" s="74" t="s">
        <v>115</v>
      </c>
      <c r="D6" s="74">
        <v>2</v>
      </c>
      <c r="E6" s="6"/>
      <c r="F6" s="6"/>
      <c r="G6" s="6"/>
      <c r="H6" s="6"/>
      <c r="I6" s="6"/>
      <c r="J6" s="6">
        <f t="shared" si="0"/>
        <v>0</v>
      </c>
      <c r="K6" s="6">
        <f t="shared" ref="K6" si="2">TRUNC(E6+G6+I6, 0)</f>
        <v>0</v>
      </c>
      <c r="L6" s="6">
        <f t="shared" ref="L6" si="3">TRUNC(F6+H6+J6, 0)</f>
        <v>0</v>
      </c>
      <c r="M6" s="4"/>
      <c r="N6" s="3"/>
      <c r="O6" s="3"/>
      <c r="P6" s="3"/>
      <c r="Q6" s="3"/>
      <c r="R6" s="3"/>
      <c r="S6" s="3"/>
      <c r="T6" s="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3"/>
      <c r="AS6" s="3"/>
      <c r="AT6" s="73"/>
      <c r="AU6" s="3"/>
      <c r="AV6" s="73"/>
    </row>
    <row r="7" spans="1:48" ht="30" customHeight="1">
      <c r="A7" s="74" t="s">
        <v>116</v>
      </c>
      <c r="B7" s="75" t="s">
        <v>125</v>
      </c>
      <c r="C7" s="4" t="s">
        <v>49</v>
      </c>
      <c r="D7" s="5">
        <v>106</v>
      </c>
      <c r="E7" s="6"/>
      <c r="F7" s="6">
        <f t="shared" ref="F7:F11" si="4">TRUNC(E7*D7, 0)</f>
        <v>0</v>
      </c>
      <c r="G7" s="6"/>
      <c r="H7" s="6">
        <f t="shared" ref="H7:H11" si="5">TRUNC(G7*D7, 0)</f>
        <v>0</v>
      </c>
      <c r="I7" s="6"/>
      <c r="J7" s="6">
        <f t="shared" si="0"/>
        <v>0</v>
      </c>
      <c r="K7" s="6">
        <f t="shared" ref="K7:L11" si="6">TRUNC(E7+G7+I7, 0)</f>
        <v>0</v>
      </c>
      <c r="L7" s="6">
        <f t="shared" si="6"/>
        <v>0</v>
      </c>
      <c r="M7" s="4" t="s">
        <v>46</v>
      </c>
      <c r="N7" s="3" t="s">
        <v>62</v>
      </c>
      <c r="O7" s="3" t="s">
        <v>46</v>
      </c>
      <c r="P7" s="3" t="s">
        <v>46</v>
      </c>
      <c r="Q7" s="3" t="s">
        <v>61</v>
      </c>
      <c r="R7" s="3" t="s">
        <v>52</v>
      </c>
      <c r="S7" s="3" t="s">
        <v>52</v>
      </c>
      <c r="T7" s="3" t="s">
        <v>51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3" t="s">
        <v>46</v>
      </c>
      <c r="AS7" s="3" t="s">
        <v>46</v>
      </c>
      <c r="AT7" s="1"/>
      <c r="AU7" s="3" t="s">
        <v>63</v>
      </c>
      <c r="AV7" s="1">
        <v>10</v>
      </c>
    </row>
    <row r="8" spans="1:48" ht="30" customHeight="1">
      <c r="A8" s="74" t="s">
        <v>118</v>
      </c>
      <c r="B8" s="74" t="s">
        <v>117</v>
      </c>
      <c r="C8" s="4" t="s">
        <v>49</v>
      </c>
      <c r="D8" s="5">
        <v>106</v>
      </c>
      <c r="E8" s="6"/>
      <c r="F8" s="6">
        <f t="shared" si="4"/>
        <v>0</v>
      </c>
      <c r="G8" s="6"/>
      <c r="H8" s="6">
        <f t="shared" si="5"/>
        <v>0</v>
      </c>
      <c r="I8" s="6"/>
      <c r="J8" s="6">
        <f t="shared" si="0"/>
        <v>0</v>
      </c>
      <c r="K8" s="6">
        <f t="shared" si="6"/>
        <v>0</v>
      </c>
      <c r="L8" s="6">
        <f t="shared" si="6"/>
        <v>0</v>
      </c>
      <c r="M8" s="4" t="s">
        <v>46</v>
      </c>
      <c r="N8" s="3" t="s">
        <v>64</v>
      </c>
      <c r="O8" s="3" t="s">
        <v>46</v>
      </c>
      <c r="P8" s="3" t="s">
        <v>46</v>
      </c>
      <c r="Q8" s="3" t="s">
        <v>61</v>
      </c>
      <c r="R8" s="3" t="s">
        <v>52</v>
      </c>
      <c r="S8" s="3" t="s">
        <v>52</v>
      </c>
      <c r="T8" s="3" t="s">
        <v>51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3" t="s">
        <v>46</v>
      </c>
      <c r="AS8" s="3" t="s">
        <v>46</v>
      </c>
      <c r="AT8" s="1"/>
      <c r="AU8" s="3" t="s">
        <v>65</v>
      </c>
      <c r="AV8" s="1">
        <v>11</v>
      </c>
    </row>
    <row r="9" spans="1:48" ht="30" customHeight="1">
      <c r="A9" s="74" t="s">
        <v>119</v>
      </c>
      <c r="B9" s="4"/>
      <c r="C9" s="74" t="s">
        <v>121</v>
      </c>
      <c r="D9" s="5">
        <v>11</v>
      </c>
      <c r="E9" s="6"/>
      <c r="F9" s="6">
        <f t="shared" si="4"/>
        <v>0</v>
      </c>
      <c r="G9" s="6"/>
      <c r="H9" s="6">
        <f t="shared" si="5"/>
        <v>0</v>
      </c>
      <c r="I9" s="6"/>
      <c r="J9" s="6">
        <f t="shared" si="0"/>
        <v>0</v>
      </c>
      <c r="K9" s="6">
        <f t="shared" si="6"/>
        <v>0</v>
      </c>
      <c r="L9" s="6">
        <f t="shared" si="6"/>
        <v>0</v>
      </c>
      <c r="M9" s="4" t="s">
        <v>46</v>
      </c>
      <c r="N9" s="3" t="s">
        <v>66</v>
      </c>
      <c r="O9" s="3" t="s">
        <v>46</v>
      </c>
      <c r="P9" s="3" t="s">
        <v>46</v>
      </c>
      <c r="Q9" s="3" t="s">
        <v>61</v>
      </c>
      <c r="R9" s="3" t="s">
        <v>51</v>
      </c>
      <c r="S9" s="3" t="s">
        <v>52</v>
      </c>
      <c r="T9" s="3" t="s">
        <v>52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3" t="s">
        <v>46</v>
      </c>
      <c r="AS9" s="3" t="s">
        <v>46</v>
      </c>
      <c r="AT9" s="1"/>
      <c r="AU9" s="3" t="s">
        <v>67</v>
      </c>
      <c r="AV9" s="1">
        <v>125</v>
      </c>
    </row>
    <row r="10" spans="1:48" ht="30" customHeight="1">
      <c r="A10" s="74" t="s">
        <v>120</v>
      </c>
      <c r="B10" s="75" t="s">
        <v>124</v>
      </c>
      <c r="C10" s="74" t="s">
        <v>121</v>
      </c>
      <c r="D10" s="5">
        <v>11</v>
      </c>
      <c r="E10" s="6"/>
      <c r="F10" s="6">
        <f t="shared" si="4"/>
        <v>0</v>
      </c>
      <c r="G10" s="6"/>
      <c r="H10" s="6">
        <f t="shared" si="5"/>
        <v>0</v>
      </c>
      <c r="I10" s="6"/>
      <c r="J10" s="6">
        <f t="shared" si="0"/>
        <v>0</v>
      </c>
      <c r="K10" s="6">
        <f t="shared" si="6"/>
        <v>0</v>
      </c>
      <c r="L10" s="6">
        <f t="shared" si="6"/>
        <v>0</v>
      </c>
      <c r="M10" s="4" t="s">
        <v>46</v>
      </c>
      <c r="N10" s="3" t="s">
        <v>68</v>
      </c>
      <c r="O10" s="3" t="s">
        <v>46</v>
      </c>
      <c r="P10" s="3" t="s">
        <v>46</v>
      </c>
      <c r="Q10" s="3" t="s">
        <v>61</v>
      </c>
      <c r="R10" s="3" t="s">
        <v>51</v>
      </c>
      <c r="S10" s="3" t="s">
        <v>52</v>
      </c>
      <c r="T10" s="3" t="s">
        <v>52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3" t="s">
        <v>46</v>
      </c>
      <c r="AS10" s="3" t="s">
        <v>46</v>
      </c>
      <c r="AT10" s="1"/>
      <c r="AU10" s="3" t="s">
        <v>69</v>
      </c>
      <c r="AV10" s="1">
        <v>12</v>
      </c>
    </row>
    <row r="11" spans="1:48" ht="30" customHeight="1">
      <c r="A11" s="74" t="s">
        <v>122</v>
      </c>
      <c r="B11" s="75" t="s">
        <v>126</v>
      </c>
      <c r="C11" s="74" t="s">
        <v>123</v>
      </c>
      <c r="D11" s="5">
        <v>11</v>
      </c>
      <c r="E11" s="6"/>
      <c r="F11" s="6">
        <f t="shared" si="4"/>
        <v>0</v>
      </c>
      <c r="G11" s="6"/>
      <c r="H11" s="6">
        <f t="shared" si="5"/>
        <v>0</v>
      </c>
      <c r="I11" s="6"/>
      <c r="J11" s="6">
        <f t="shared" si="0"/>
        <v>0</v>
      </c>
      <c r="K11" s="6">
        <f t="shared" si="6"/>
        <v>0</v>
      </c>
      <c r="L11" s="6">
        <f t="shared" si="6"/>
        <v>0</v>
      </c>
      <c r="M11" s="4" t="s">
        <v>46</v>
      </c>
      <c r="N11" s="3" t="s">
        <v>70</v>
      </c>
      <c r="O11" s="3" t="s">
        <v>46</v>
      </c>
      <c r="P11" s="3" t="s">
        <v>46</v>
      </c>
      <c r="Q11" s="3" t="s">
        <v>61</v>
      </c>
      <c r="R11" s="3" t="s">
        <v>51</v>
      </c>
      <c r="S11" s="3" t="s">
        <v>52</v>
      </c>
      <c r="T11" s="3" t="s">
        <v>52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3" t="s">
        <v>46</v>
      </c>
      <c r="AS11" s="3" t="s">
        <v>46</v>
      </c>
      <c r="AT11" s="1"/>
      <c r="AU11" s="3" t="s">
        <v>71</v>
      </c>
      <c r="AV11" s="1">
        <v>15</v>
      </c>
    </row>
    <row r="12" spans="1:48" ht="3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48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48" ht="3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48" ht="3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48" ht="3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48" ht="3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48" ht="30" customHeight="1">
      <c r="A18" s="4" t="s">
        <v>56</v>
      </c>
      <c r="B18" s="4" t="s">
        <v>110</v>
      </c>
      <c r="C18" s="77" t="s">
        <v>109</v>
      </c>
      <c r="D18" s="77">
        <v>1</v>
      </c>
      <c r="E18" s="6">
        <v>0</v>
      </c>
      <c r="F18" s="6">
        <f t="shared" ref="F18" si="7">TRUNC(E18*D18, 0)</f>
        <v>0</v>
      </c>
      <c r="G18" s="6">
        <v>0</v>
      </c>
      <c r="H18" s="6">
        <f t="shared" ref="H18" si="8">TRUNC(G18*D18, 0)</f>
        <v>0</v>
      </c>
      <c r="I18" s="103"/>
      <c r="J18" s="6">
        <f t="shared" ref="J18" si="9">TRUNC(I18*D18, 0)</f>
        <v>0</v>
      </c>
      <c r="K18" s="6">
        <f t="shared" ref="K18" si="10">TRUNC(E18+G18+I18, 0)</f>
        <v>0</v>
      </c>
      <c r="L18" s="6">
        <f t="shared" ref="L18" si="11">TRUNC(F18+H18+J18, 0)</f>
        <v>0</v>
      </c>
      <c r="M18" s="104"/>
      <c r="N18" s="3" t="s">
        <v>57</v>
      </c>
      <c r="O18" s="3" t="s">
        <v>46</v>
      </c>
      <c r="P18" s="3" t="s">
        <v>46</v>
      </c>
      <c r="Q18" s="3" t="s">
        <v>47</v>
      </c>
      <c r="R18" s="3" t="s">
        <v>51</v>
      </c>
      <c r="S18" s="3" t="s">
        <v>52</v>
      </c>
      <c r="T18" s="3" t="s">
        <v>52</v>
      </c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3" t="s">
        <v>46</v>
      </c>
      <c r="AS18" s="3" t="s">
        <v>46</v>
      </c>
      <c r="AT18" s="76"/>
      <c r="AU18" s="3" t="s">
        <v>58</v>
      </c>
      <c r="AV18" s="76">
        <v>123</v>
      </c>
    </row>
    <row r="19" spans="1:48" ht="3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48" ht="3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48" ht="3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48" ht="30" customHeight="1">
      <c r="A22" s="5" t="s">
        <v>59</v>
      </c>
      <c r="B22" s="5"/>
      <c r="C22" s="5"/>
      <c r="D22" s="5"/>
      <c r="E22" s="5"/>
      <c r="F22" s="6">
        <f>SUM(F4:F17)</f>
        <v>0</v>
      </c>
      <c r="G22" s="5"/>
      <c r="H22" s="6">
        <f>SUM(H4:H17)</f>
        <v>0</v>
      </c>
      <c r="I22" s="5"/>
      <c r="J22" s="6">
        <f>SUM(J4:J17)</f>
        <v>0</v>
      </c>
      <c r="K22" s="5"/>
      <c r="L22" s="6">
        <f>SUM(L4:L17)</f>
        <v>0</v>
      </c>
      <c r="M22" s="5"/>
      <c r="N22" t="s">
        <v>60</v>
      </c>
    </row>
    <row r="24" spans="1:48">
      <c r="L24" s="78"/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원가</vt:lpstr>
      <vt:lpstr>공종별내역서</vt:lpstr>
      <vt:lpstr>공종별내역서!Print_Area</vt:lpstr>
      <vt:lpstr>원가!Print_Area</vt:lpstr>
      <vt:lpstr>공종별내역서!Print_Titles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이영우</cp:lastModifiedBy>
  <cp:lastPrinted>2016-07-28T04:26:33Z</cp:lastPrinted>
  <dcterms:created xsi:type="dcterms:W3CDTF">2015-04-21T04:33:57Z</dcterms:created>
  <dcterms:modified xsi:type="dcterms:W3CDTF">2016-09-02T05:10:18Z</dcterms:modified>
</cp:coreProperties>
</file>